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U:\FINANZIARIO\BILANCI E CONSUNTIVI\2020\CONSUNTIVO\3 CONSUNTIVO\"/>
    </mc:Choice>
  </mc:AlternateContent>
  <xr:revisionPtr revIDLastSave="0" documentId="8_{AF2B71EE-2CA5-44FC-9184-62B66C25E6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P attivo" sheetId="1" r:id="rId1"/>
    <sheet name="SP passiv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E40" i="2"/>
  <c r="E34" i="2"/>
  <c r="E45" i="2"/>
  <c r="E44" i="2"/>
  <c r="E71" i="1"/>
  <c r="E67" i="1"/>
  <c r="E62" i="1"/>
  <c r="E33" i="1" l="1"/>
  <c r="E32" i="1"/>
  <c r="E31" i="1"/>
  <c r="E21" i="2"/>
  <c r="E5" i="2" l="1"/>
  <c r="E86" i="1"/>
  <c r="E67" i="2"/>
  <c r="E5" i="1"/>
  <c r="E92" i="1" l="1"/>
  <c r="E50" i="2" l="1"/>
  <c r="E49" i="2" s="1"/>
  <c r="E55" i="2" s="1"/>
  <c r="E56" i="1" l="1"/>
  <c r="E23" i="1" l="1"/>
  <c r="E18" i="1"/>
  <c r="E24" i="2" l="1"/>
  <c r="E58" i="1" l="1"/>
  <c r="E68" i="1" l="1"/>
  <c r="E77" i="1" l="1"/>
  <c r="E87" i="1" s="1"/>
  <c r="E37" i="1"/>
  <c r="E15" i="1" l="1"/>
  <c r="E40" i="1"/>
  <c r="E50" i="1" s="1"/>
  <c r="E52" i="1" l="1"/>
  <c r="E94" i="1" s="1"/>
  <c r="E4" i="2" s="1"/>
  <c r="E27" i="2" l="1"/>
  <c r="F51" i="2" l="1"/>
  <c r="J36" i="2" l="1"/>
  <c r="J29" i="2"/>
  <c r="L36" i="2"/>
  <c r="P36" i="2"/>
  <c r="H29" i="2"/>
  <c r="G36" i="2"/>
  <c r="L29" i="2"/>
  <c r="I36" i="2"/>
  <c r="K36" i="2"/>
  <c r="O36" i="2"/>
  <c r="I29" i="2"/>
  <c r="F29" i="2"/>
  <c r="F36" i="2"/>
  <c r="N36" i="2"/>
  <c r="R36" i="2"/>
  <c r="H36" i="2"/>
  <c r="K29" i="2"/>
  <c r="G29" i="2"/>
  <c r="M36" i="2"/>
  <c r="Q36" i="2"/>
  <c r="E13" i="2" l="1"/>
  <c r="E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Simeone Cinzia</author>
  </authors>
  <commentList>
    <comment ref="E61" authorId="0" shapeId="0" xr:uid="{B2EC085D-E1C8-4164-B4A8-88A4838D77E8}">
      <text>
        <r>
          <rPr>
            <b/>
            <sz val="9"/>
            <color indexed="81"/>
            <rFont val="Tahoma"/>
            <family val="2"/>
          </rPr>
          <t>Imposto importo pari a 0</t>
        </r>
      </text>
    </comment>
    <comment ref="E62" authorId="0" shapeId="0" xr:uid="{C40181DD-A9AB-4A1E-BC71-6DC585675B2F}">
      <text>
        <r>
          <rPr>
            <b/>
            <sz val="9"/>
            <color indexed="81"/>
            <rFont val="Tahoma"/>
            <family val="2"/>
          </rPr>
          <t>Imposto importo pari a 0</t>
        </r>
      </text>
    </comment>
    <comment ref="E63" authorId="0" shapeId="0" xr:uid="{64344EC1-723C-48E6-9509-15F202162E17}">
      <text>
        <r>
          <rPr>
            <b/>
            <sz val="9"/>
            <color indexed="81"/>
            <rFont val="Tahoma"/>
            <family val="2"/>
          </rPr>
          <t>Imposto importo pari a 0</t>
        </r>
      </text>
    </comment>
    <comment ref="E64" authorId="0" shapeId="0" xr:uid="{9B6040C0-00A7-47AC-9B05-A6BCF6FAA137}">
      <text>
        <r>
          <rPr>
            <b/>
            <sz val="9"/>
            <color indexed="81"/>
            <rFont val="Tahoma"/>
            <family val="2"/>
          </rPr>
          <t>Imposto importo pari a 0</t>
        </r>
      </text>
    </comment>
    <comment ref="E65" authorId="0" shapeId="0" xr:uid="{CABBC565-6511-496F-9F3E-E8C1AB9BF4FA}">
      <text>
        <r>
          <rPr>
            <b/>
            <sz val="9"/>
            <color indexed="81"/>
            <rFont val="Tahoma"/>
            <family val="2"/>
          </rPr>
          <t>Imposto importo pari a 0</t>
        </r>
      </text>
    </comment>
    <comment ref="E66" authorId="0" shapeId="0" xr:uid="{F3CC6D8D-7A31-4B8D-8BD4-CA6BDEEB0D21}">
      <text>
        <r>
          <rPr>
            <b/>
            <sz val="9"/>
            <color indexed="81"/>
            <rFont val="Tahoma"/>
            <family val="2"/>
          </rPr>
          <t>Imposto importo pari a 0</t>
        </r>
      </text>
    </comment>
  </commentList>
</comments>
</file>

<file path=xl/sharedStrings.xml><?xml version="1.0" encoding="utf-8"?>
<sst xmlns="http://schemas.openxmlformats.org/spreadsheetml/2006/main" count="215" uniqueCount="153">
  <si>
    <t>A) CREDITI vs.LO STATO ED ALTRE AMMINISTRAZIONI PUBBLICHE PER LA PARTECIPAZIONE AL FONDO DI DOTAZIONE</t>
  </si>
  <si>
    <t>TOTALE CREDITI vs PARTECIPANTI (A)</t>
  </si>
  <si>
    <t>B) IMMOBILIZZAZIONI</t>
  </si>
  <si>
    <t>I</t>
  </si>
  <si>
    <t>Immobilizzazioni immateriali</t>
  </si>
  <si>
    <t>Costi di impianto e di ampliamento</t>
  </si>
  <si>
    <t>Costi di ricerca sviluppo e pubblicità</t>
  </si>
  <si>
    <t>Diritti di brevetto ed utilizzazione opere dell'ingegno</t>
  </si>
  <si>
    <t>Concessioni, licenze, marchi e diritti simile</t>
  </si>
  <si>
    <t>Avviamento</t>
  </si>
  <si>
    <t>Immobilizzazioni in corso ed acconti</t>
  </si>
  <si>
    <t>Altre</t>
  </si>
  <si>
    <t>Totale immobilizzazioni immateriali</t>
  </si>
  <si>
    <t>Immobilizzazioni materiali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</si>
  <si>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</si>
  <si>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</si>
  <si>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</si>
  <si>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</si>
  <si>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</si>
  <si>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</si>
  <si>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</si>
  <si>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</si>
  <si>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</si>
  <si>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</si>
  <si>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</si>
  <si>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 xml:space="preserve">Altre immobilizzazioni materiali </t>
  </si>
  <si>
    <t>2.1</t>
  </si>
  <si>
    <t xml:space="preserve">Terreni </t>
  </si>
  <si>
    <t>a</t>
  </si>
  <si>
    <t>di cui in leasing finanziario</t>
  </si>
  <si>
    <t>2.2</t>
  </si>
  <si>
    <t>2.3</t>
  </si>
  <si>
    <t>Impianti e macchinari</t>
  </si>
  <si>
    <t>2.4</t>
  </si>
  <si>
    <t>Attrezzature industriali e commerciali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</si>
  <si>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</si>
  <si>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</si>
  <si>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</si>
  <si>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</si>
  <si>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</si>
  <si>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</si>
  <si>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</si>
  <si>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</si>
  <si>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</si>
  <si>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Totale immobilizzazioni materiali</t>
  </si>
  <si>
    <t>IV</t>
  </si>
  <si>
    <t xml:space="preserve">Immobilizzazioni Finanziarie </t>
  </si>
  <si>
    <t xml:space="preserve">Partecipazioni in </t>
  </si>
  <si>
    <t>imprese controllate</t>
  </si>
  <si>
    <t>b</t>
  </si>
  <si>
    <t>imprese partecipate</t>
  </si>
  <si>
    <t>c</t>
  </si>
  <si>
    <t>altri soggetti</t>
  </si>
  <si>
    <t>Crediti verso</t>
  </si>
  <si>
    <t>altre amministrazioni pubbliche</t>
  </si>
  <si>
    <t>imprese  partecipate</t>
  </si>
  <si>
    <t>d</t>
  </si>
  <si>
    <t xml:space="preserve">altri soggetti </t>
  </si>
  <si>
    <t>Altri titoli</t>
  </si>
  <si>
    <t>Totale immobilizzazioni finanziarie</t>
  </si>
  <si>
    <t>TOTALE IMMOBILIZZAZIONI (B)</t>
  </si>
  <si>
    <t>C) ATTIVO CIRCOLANTE</t>
  </si>
  <si>
    <t>Rimanenze</t>
  </si>
  <si>
    <t>Totale rimanenze</t>
  </si>
  <si>
    <t xml:space="preserve">Crediti     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</si>
  <si>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</si>
  <si>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</si>
  <si>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</si>
  <si>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</si>
  <si>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</si>
  <si>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</si>
  <si>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verso altri soggetti</t>
  </si>
  <si>
    <t>Verso clienti ed utenti</t>
  </si>
  <si>
    <t xml:space="preserve">Altri Crediti </t>
  </si>
  <si>
    <t>verso l'erario</t>
  </si>
  <si>
    <t>per attività svolta per c/terzi</t>
  </si>
  <si>
    <t>altri</t>
  </si>
  <si>
    <t>Totale crediti</t>
  </si>
  <si>
    <t>Attività finanziarie che non costituiscono immobilizzi</t>
  </si>
  <si>
    <t>Partecipazioni</t>
  </si>
  <si>
    <t>Totale attività finanziarie che non costituiscono immobilizzi</t>
  </si>
  <si>
    <t>Disponibilità liquide</t>
  </si>
  <si>
    <t>Conto di tesoreria</t>
  </si>
  <si>
    <t>Istituto tesoriere</t>
  </si>
  <si>
    <t>presso Banca d'Italia</t>
  </si>
  <si>
    <t>Altri depositi bancari e postali</t>
  </si>
  <si>
    <t>Denaro e valori in cassa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</si>
  <si>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</si>
  <si>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</si>
  <si>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</si>
  <si>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</si>
  <si>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 </t>
  </si>
  <si>
    <t xml:space="preserve">Ratei attivi </t>
  </si>
  <si>
    <t>Risconti attivi</t>
  </si>
  <si>
    <t>TOTALE RATEI E RISCONTI  (D)</t>
  </si>
  <si>
    <t>TOTALE DELL'ATTIVO (A+B+C+D)</t>
  </si>
  <si>
    <t>A) PATRIMONIO NETTO</t>
  </si>
  <si>
    <t>Fondo di dotazione</t>
  </si>
  <si>
    <t xml:space="preserve">Riserve </t>
  </si>
  <si>
    <t>da risultato economico di esercizi precedenti</t>
  </si>
  <si>
    <t>da capitale</t>
  </si>
  <si>
    <t>da permessi di costruire</t>
  </si>
  <si>
    <t>riserve indisponibili per beni demaniali e patrimoniali indisponibili e per i beni culturali</t>
  </si>
  <si>
    <t>e</t>
  </si>
  <si>
    <t>altre riserve indisponibili</t>
  </si>
  <si>
    <t>Risultato economico dell'esercizio</t>
  </si>
  <si>
    <t>TOTALE PATRIMONIO NETTO (A)</t>
  </si>
  <si>
    <t>B) FONDI PER RISCHI ED ONERI</t>
  </si>
  <si>
    <t>Per trattamento di quiescenza</t>
  </si>
  <si>
    <t>Per imposte</t>
  </si>
  <si>
    <t>Altri</t>
  </si>
  <si>
    <t>TOTALE FONDI RISCHI ED ONERI (B)</t>
  </si>
  <si>
    <t>C)TRATTAMENTO DI FINE RAPPORTO</t>
  </si>
  <si>
    <t>TOTALE T.F.R. (C)</t>
  </si>
  <si>
    <t xml:space="preserve">D) DEBITI  </t>
  </si>
  <si>
    <t>Debiti da finanziamento</t>
  </si>
  <si>
    <t xml:space="preserve">a </t>
  </si>
  <si>
    <t>prestiti obbligazionari</t>
  </si>
  <si>
    <t>v/ altre amministrazioni pubbliche</t>
  </si>
  <si>
    <t>verso banche e tesoriere</t>
  </si>
  <si>
    <t>verso altri finanziatori</t>
  </si>
  <si>
    <t>Debiti verso fornitori</t>
  </si>
  <si>
    <t>Acconti</t>
  </si>
  <si>
    <t>Debiti per trasferimenti e contributi</t>
  </si>
  <si>
    <t>enti finanziati dal servizio sanitario nazionale</t>
  </si>
  <si>
    <t xml:space="preserve">Altri debiti </t>
  </si>
  <si>
    <t>tributari</t>
  </si>
  <si>
    <t>verso istituti di previdenza e sicurezza sociale</t>
  </si>
  <si>
    <t xml:space="preserve">per attività svolta per c/terzi </t>
  </si>
  <si>
    <t>TOTALE DEBITI ( D)</t>
  </si>
  <si>
    <t>E) RATEI E RISCONTI E CONTRIBUTI AGLI INVESTIMENTI</t>
  </si>
  <si>
    <t xml:space="preserve">Ratei passivi </t>
  </si>
  <si>
    <t>Risconti passivi</t>
  </si>
  <si>
    <t xml:space="preserve">Contributi agli investimenti </t>
  </si>
  <si>
    <t>da altre amministrazioni pubbliche</t>
  </si>
  <si>
    <t>da altri soggetti</t>
  </si>
  <si>
    <t>Concessioni pluriennali</t>
  </si>
  <si>
    <t>Altri risconti passivi</t>
  </si>
  <si>
    <t>TOTALE RATEI E RISCONTI (E)</t>
  </si>
  <si>
    <t>TOTALE DEL PASSIVO (A+B+C+D+E)</t>
  </si>
  <si>
    <t>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</si>
  <si>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</si>
  <si>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</si>
  <si>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</si>
  <si>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</si>
  <si>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</si>
  <si>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</si>
  <si>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</si>
  <si>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TOTALE CONTI D'ORDINE</t>
  </si>
  <si>
    <t>STATO PATRIMONIALE (PASSIVO)</t>
  </si>
  <si>
    <t>STATO PATRIMONIALE (ATTIVO)</t>
  </si>
  <si>
    <t>Anno 2020</t>
  </si>
  <si>
    <t>Destinati a investimenti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</si>
</sst>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99D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2" applyFont="1" applyBorder="1" applyAlignment="1">
      <alignment horizontal="right"/>
    </xf>
    <xf numFmtId="0" fontId="3" fillId="0" borderId="2" xfId="2" applyFont="1" applyBorder="1"/>
    <xf numFmtId="0" fontId="3" fillId="0" borderId="3" xfId="2" applyFont="1" applyBorder="1" applyAlignment="1">
      <alignment horizontal="right"/>
    </xf>
    <xf numFmtId="0" fontId="3" fillId="0" borderId="4" xfId="2" applyFont="1" applyBorder="1"/>
    <xf numFmtId="0" fontId="3" fillId="0" borderId="5" xfId="2" applyFont="1" applyBorder="1" applyAlignment="1">
      <alignment horizontal="right"/>
    </xf>
    <xf numFmtId="0" fontId="3" fillId="0" borderId="6" xfId="2" applyFont="1" applyBorder="1"/>
    <xf numFmtId="0" fontId="6" fillId="0" borderId="6" xfId="2" applyFont="1" applyBorder="1" applyAlignment="1">
      <alignment wrapText="1"/>
    </xf>
    <xf numFmtId="43" fontId="0" fillId="0" borderId="2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 wrapText="1"/>
    </xf>
    <xf numFmtId="0" fontId="6" fillId="0" borderId="6" xfId="2" applyFont="1" applyBorder="1" applyAlignment="1">
      <alignment horizontal="right" wrapText="1"/>
    </xf>
    <xf numFmtId="43" fontId="6" fillId="0" borderId="8" xfId="1" applyFont="1" applyFill="1" applyBorder="1" applyAlignment="1">
      <alignment horizontal="center"/>
    </xf>
    <xf numFmtId="0" fontId="6" fillId="0" borderId="6" xfId="2" applyFont="1" applyBorder="1"/>
    <xf numFmtId="43" fontId="3" fillId="0" borderId="6" xfId="1" applyFont="1" applyFill="1" applyBorder="1"/>
    <xf numFmtId="0" fontId="7" fillId="0" borderId="6" xfId="2" applyFont="1" applyBorder="1"/>
    <xf numFmtId="43" fontId="0" fillId="0" borderId="6" xfId="1" applyFont="1" applyFill="1" applyBorder="1" applyAlignment="1">
      <alignment horizontal="center"/>
    </xf>
    <xf numFmtId="0" fontId="3" fillId="0" borderId="6" xfId="2" applyFont="1" applyBorder="1" applyAlignment="1">
      <alignment wrapText="1"/>
    </xf>
    <xf numFmtId="0" fontId="6" fillId="0" borderId="6" xfId="2" applyFont="1" applyBorder="1" applyAlignment="1">
      <alignment horizontal="right"/>
    </xf>
    <xf numFmtId="43" fontId="6" fillId="0" borderId="9" xfId="1" applyFont="1" applyFill="1" applyBorder="1" applyAlignment="1">
      <alignment horizontal="center"/>
    </xf>
    <xf numFmtId="0" fontId="3" fillId="0" borderId="5" xfId="2" applyFont="1" applyBorder="1" applyAlignment="1">
      <alignment horizontal="right" wrapText="1"/>
    </xf>
    <xf numFmtId="0" fontId="7" fillId="0" borderId="6" xfId="2" applyFont="1" applyBorder="1" applyAlignment="1">
      <alignment wrapText="1"/>
    </xf>
    <xf numFmtId="0" fontId="3" fillId="0" borderId="6" xfId="2" applyFont="1" applyBorder="1" applyAlignment="1">
      <alignment horizontal="left" wrapText="1"/>
    </xf>
    <xf numFmtId="43" fontId="6" fillId="0" borderId="6" xfId="1" applyFont="1" applyFill="1" applyBorder="1" applyAlignment="1">
      <alignment horizontal="center"/>
    </xf>
    <xf numFmtId="20" fontId="3" fillId="0" borderId="6" xfId="2" applyNumberFormat="1" applyFont="1" applyBorder="1" applyAlignment="1">
      <alignment horizontal="left" wrapText="1"/>
    </xf>
    <xf numFmtId="0" fontId="8" fillId="0" borderId="6" xfId="2" applyFont="1" applyBorder="1" applyAlignment="1">
      <alignment wrapText="1"/>
    </xf>
    <xf numFmtId="0" fontId="3" fillId="0" borderId="5" xfId="2" quotePrefix="1" applyFont="1" applyBorder="1" applyAlignment="1">
      <alignment horizontal="right" wrapText="1"/>
    </xf>
    <xf numFmtId="20" fontId="2" fillId="0" borderId="6" xfId="0" quotePrefix="1" applyNumberFormat="1" applyFont="1" applyBorder="1" applyAlignment="1">
      <alignment horizontal="left" wrapText="1"/>
    </xf>
    <xf numFmtId="0" fontId="8" fillId="0" borderId="6" xfId="2" applyFont="1" applyBorder="1"/>
    <xf numFmtId="43" fontId="0" fillId="0" borderId="6" xfId="1" applyFont="1" applyFill="1" applyBorder="1" applyAlignment="1">
      <alignment horizontal="center" wrapText="1"/>
    </xf>
    <xf numFmtId="0" fontId="3" fillId="0" borderId="10" xfId="2" applyFont="1" applyBorder="1" applyAlignment="1">
      <alignment horizontal="right"/>
    </xf>
    <xf numFmtId="0" fontId="3" fillId="0" borderId="11" xfId="2" applyFont="1" applyBorder="1"/>
    <xf numFmtId="0" fontId="6" fillId="0" borderId="11" xfId="2" applyFont="1" applyBorder="1" applyAlignment="1">
      <alignment horizontal="right"/>
    </xf>
    <xf numFmtId="0" fontId="3" fillId="0" borderId="6" xfId="2" applyFont="1" applyBorder="1" applyAlignment="1">
      <alignment horizontal="left"/>
    </xf>
    <xf numFmtId="43" fontId="6" fillId="0" borderId="12" xfId="1" applyFont="1" applyFill="1" applyBorder="1" applyAlignment="1">
      <alignment horizontal="center"/>
    </xf>
    <xf numFmtId="0" fontId="6" fillId="0" borderId="4" xfId="2" applyFont="1" applyBorder="1" applyAlignment="1">
      <alignment horizontal="right"/>
    </xf>
    <xf numFmtId="43" fontId="6" fillId="0" borderId="13" xfId="1" applyFont="1" applyFill="1" applyBorder="1" applyAlignment="1">
      <alignment horizontal="center"/>
    </xf>
    <xf numFmtId="0" fontId="3" fillId="0" borderId="0" xfId="2" applyFont="1" applyAlignment="1">
      <alignment horizontal="right"/>
    </xf>
    <xf numFmtId="0" fontId="3" fillId="0" borderId="0" xfId="2" applyFont="1"/>
    <xf numFmtId="1" fontId="3" fillId="0" borderId="0" xfId="1" applyNumberFormat="1" applyFont="1" applyFill="1" applyBorder="1"/>
    <xf numFmtId="1" fontId="3" fillId="0" borderId="0" xfId="1" applyNumberFormat="1" applyFont="1" applyFill="1"/>
    <xf numFmtId="0" fontId="2" fillId="0" borderId="0" xfId="2"/>
    <xf numFmtId="1" fontId="2" fillId="0" borderId="0" xfId="1" applyNumberFormat="1" applyFont="1" applyFill="1"/>
    <xf numFmtId="0" fontId="2" fillId="0" borderId="0" xfId="2" applyAlignment="1">
      <alignment horizontal="right"/>
    </xf>
    <xf numFmtId="0" fontId="3" fillId="0" borderId="14" xfId="2" applyFont="1" applyBorder="1"/>
    <xf numFmtId="0" fontId="3" fillId="0" borderId="15" xfId="2" applyFont="1" applyBorder="1"/>
    <xf numFmtId="0" fontId="3" fillId="0" borderId="18" xfId="2" applyFont="1" applyBorder="1"/>
    <xf numFmtId="0" fontId="3" fillId="0" borderId="19" xfId="2" applyFont="1" applyBorder="1"/>
    <xf numFmtId="0" fontId="3" fillId="0" borderId="22" xfId="2" applyFont="1" applyBorder="1"/>
    <xf numFmtId="0" fontId="6" fillId="0" borderId="0" xfId="2" applyFont="1"/>
    <xf numFmtId="1" fontId="6" fillId="0" borderId="1" xfId="2" applyNumberFormat="1" applyFont="1" applyBorder="1"/>
    <xf numFmtId="0" fontId="3" fillId="0" borderId="23" xfId="2" applyFont="1" applyBorder="1"/>
    <xf numFmtId="0" fontId="3" fillId="0" borderId="24" xfId="2" applyFont="1" applyBorder="1"/>
    <xf numFmtId="43" fontId="0" fillId="0" borderId="5" xfId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wrapText="1"/>
    </xf>
    <xf numFmtId="43" fontId="3" fillId="0" borderId="5" xfId="1" applyFont="1" applyFill="1" applyBorder="1"/>
    <xf numFmtId="0" fontId="6" fillId="0" borderId="0" xfId="2" applyFont="1" applyAlignment="1">
      <alignment horizontal="right"/>
    </xf>
    <xf numFmtId="43" fontId="6" fillId="0" borderId="25" xfId="1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10" fillId="0" borderId="0" xfId="2" applyFont="1"/>
    <xf numFmtId="3" fontId="0" fillId="0" borderId="0" xfId="0" applyNumberFormat="1"/>
    <xf numFmtId="0" fontId="11" fillId="0" borderId="0" xfId="2" applyFont="1"/>
    <xf numFmtId="0" fontId="11" fillId="0" borderId="24" xfId="2" applyFont="1" applyBorder="1"/>
    <xf numFmtId="0" fontId="3" fillId="0" borderId="0" xfId="2" applyFont="1" applyAlignment="1">
      <alignment wrapText="1"/>
    </xf>
    <xf numFmtId="0" fontId="8" fillId="0" borderId="7" xfId="2" applyFont="1" applyBorder="1"/>
    <xf numFmtId="0" fontId="3" fillId="0" borderId="26" xfId="2" applyFont="1" applyBorder="1"/>
    <xf numFmtId="0" fontId="3" fillId="0" borderId="27" xfId="2" applyFont="1" applyBorder="1"/>
    <xf numFmtId="0" fontId="3" fillId="0" borderId="28" xfId="2" applyFont="1" applyBorder="1"/>
    <xf numFmtId="0" fontId="6" fillId="0" borderId="27" xfId="2" applyFont="1" applyBorder="1" applyAlignment="1">
      <alignment horizontal="right"/>
    </xf>
    <xf numFmtId="43" fontId="3" fillId="0" borderId="5" xfId="1" applyFont="1" applyBorder="1"/>
    <xf numFmtId="43" fontId="0" fillId="0" borderId="5" xfId="1" applyFont="1" applyBorder="1" applyAlignment="1">
      <alignment horizontal="center"/>
    </xf>
    <xf numFmtId="43" fontId="6" fillId="0" borderId="25" xfId="1" applyFont="1" applyBorder="1" applyAlignment="1">
      <alignment horizontal="center"/>
    </xf>
    <xf numFmtId="4" fontId="0" fillId="0" borderId="0" xfId="0" applyNumberFormat="1"/>
    <xf numFmtId="0" fontId="6" fillId="0" borderId="0" xfId="2" applyFont="1" applyAlignment="1">
      <alignment horizontal="center"/>
    </xf>
    <xf numFmtId="43" fontId="0" fillId="2" borderId="5" xfId="1" applyFont="1" applyFill="1" applyBorder="1" applyAlignment="1" applyProtection="1">
      <alignment horizontal="center"/>
      <protection locked="0"/>
    </xf>
    <xf numFmtId="0" fontId="3" fillId="0" borderId="29" xfId="2" applyFont="1" applyBorder="1"/>
    <xf numFmtId="0" fontId="6" fillId="0" borderId="19" xfId="2" applyFont="1" applyBorder="1" applyAlignment="1">
      <alignment horizontal="right"/>
    </xf>
    <xf numFmtId="1" fontId="2" fillId="0" borderId="0" xfId="2" applyNumberFormat="1"/>
    <xf numFmtId="43" fontId="0" fillId="0" borderId="0" xfId="0" applyNumberFormat="1"/>
    <xf numFmtId="164" fontId="0" fillId="0" borderId="0" xfId="0" applyNumberFormat="1"/>
    <xf numFmtId="0" fontId="3" fillId="0" borderId="30" xfId="2" applyFont="1" applyBorder="1"/>
    <xf numFmtId="0" fontId="3" fillId="0" borderId="31" xfId="2" applyFont="1" applyBorder="1"/>
    <xf numFmtId="0" fontId="3" fillId="0" borderId="32" xfId="2" applyFont="1" applyBorder="1"/>
    <xf numFmtId="0" fontId="6" fillId="0" borderId="31" xfId="2" applyFont="1" applyBorder="1" applyAlignment="1">
      <alignment horizontal="right"/>
    </xf>
    <xf numFmtId="43" fontId="6" fillId="0" borderId="10" xfId="1" applyFont="1" applyBorder="1"/>
    <xf numFmtId="164" fontId="6" fillId="0" borderId="25" xfId="1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</cellXfs>
  <cellStyles count="5">
    <cellStyle name="Migliaia" xfId="1" builtinId="3"/>
    <cellStyle name="Migliaia 2" xfId="4" xr:uid="{EFCA30CD-454D-4ADF-86D1-2CB931802A95}"/>
    <cellStyle name="Normale" xfId="0" builtinId="0"/>
    <cellStyle name="Normale 3" xfId="2" xr:uid="{0D4460FF-F1EC-425D-9C8A-936AB2457C63}"/>
    <cellStyle name="Normale 6" xfId="3" xr:uid="{6846080A-3CD9-4542-8ACA-35D1FBAC1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OGETTI\CONTABILIT&#192;%20ECONOMICA\2019\1%20-%20GIES\MAGNIFICA%20COMUNITA'%20ALTIPIANI%20CIMBRI\02%20-%20Lavorazione\MODELLO_SPS-2019-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Res att e accert plur"/>
      <sheetName val="Res pass e impegni plur"/>
      <sheetName val="FCDE"/>
      <sheetName val="Accant nel risult di amm"/>
      <sheetName val="Dispon liquide "/>
      <sheetName val="Dati extracont"/>
      <sheetName val="Patrim netto"/>
      <sheetName val="Inventario riclass"/>
      <sheetName val="PdC Patrimoniale"/>
      <sheetName val="SP-attivo"/>
      <sheetName val="SP-passivo"/>
      <sheetName val="VERIFICH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11">
          <cell r="E1811">
            <v>0</v>
          </cell>
        </row>
        <row r="1812">
          <cell r="E1812">
            <v>0</v>
          </cell>
        </row>
        <row r="1813">
          <cell r="E1813">
            <v>0</v>
          </cell>
        </row>
        <row r="1814">
          <cell r="E1814">
            <v>0</v>
          </cell>
        </row>
        <row r="1815">
          <cell r="E1815">
            <v>0</v>
          </cell>
        </row>
        <row r="1816">
          <cell r="E1816">
            <v>0</v>
          </cell>
        </row>
        <row r="1817">
          <cell r="E1817">
            <v>0</v>
          </cell>
        </row>
        <row r="1818">
          <cell r="E1818">
            <v>0</v>
          </cell>
        </row>
        <row r="1819">
          <cell r="E1819">
            <v>0</v>
          </cell>
        </row>
        <row r="1820">
          <cell r="E1820">
            <v>0</v>
          </cell>
        </row>
        <row r="1821">
          <cell r="E1821">
            <v>0</v>
          </cell>
        </row>
        <row r="1822">
          <cell r="E1822">
            <v>0</v>
          </cell>
        </row>
        <row r="1823">
          <cell r="E1823">
            <v>0</v>
          </cell>
        </row>
        <row r="1824">
          <cell r="E1824">
            <v>0</v>
          </cell>
        </row>
        <row r="1825">
          <cell r="E1825">
            <v>0</v>
          </cell>
        </row>
        <row r="1826">
          <cell r="E1826">
            <v>0</v>
          </cell>
        </row>
        <row r="1827">
          <cell r="E1827">
            <v>0</v>
          </cell>
        </row>
        <row r="1828">
          <cell r="E1828">
            <v>0</v>
          </cell>
        </row>
        <row r="1829">
          <cell r="E1829">
            <v>0</v>
          </cell>
        </row>
        <row r="1830">
          <cell r="E1830">
            <v>0</v>
          </cell>
        </row>
        <row r="1851">
          <cell r="E1851">
            <v>0</v>
          </cell>
        </row>
        <row r="1852">
          <cell r="E1852">
            <v>0</v>
          </cell>
        </row>
        <row r="1853">
          <cell r="E1853">
            <v>0</v>
          </cell>
        </row>
        <row r="1854">
          <cell r="E1854">
            <v>0</v>
          </cell>
        </row>
        <row r="1855">
          <cell r="E1855">
            <v>0</v>
          </cell>
        </row>
        <row r="1856">
          <cell r="E1856">
            <v>0</v>
          </cell>
        </row>
        <row r="1857">
          <cell r="E1857">
            <v>0</v>
          </cell>
        </row>
        <row r="1858">
          <cell r="E1858">
            <v>0</v>
          </cell>
        </row>
        <row r="1859">
          <cell r="E1859">
            <v>0</v>
          </cell>
        </row>
        <row r="1860">
          <cell r="E1860">
            <v>0</v>
          </cell>
        </row>
        <row r="1861">
          <cell r="E1861">
            <v>0</v>
          </cell>
        </row>
        <row r="1862">
          <cell r="E1862">
            <v>0</v>
          </cell>
        </row>
        <row r="1863">
          <cell r="E1863">
            <v>0</v>
          </cell>
        </row>
        <row r="1865">
          <cell r="E1865">
            <v>0</v>
          </cell>
        </row>
        <row r="1866">
          <cell r="E1866">
            <v>0</v>
          </cell>
        </row>
        <row r="1867">
          <cell r="E1867">
            <v>0</v>
          </cell>
        </row>
        <row r="1868">
          <cell r="E1868">
            <v>0</v>
          </cell>
        </row>
        <row r="1869">
          <cell r="E1869">
            <v>0</v>
          </cell>
        </row>
        <row r="1870">
          <cell r="E1870">
            <v>0</v>
          </cell>
        </row>
        <row r="1871">
          <cell r="E1871">
            <v>0</v>
          </cell>
        </row>
        <row r="1872">
          <cell r="E1872">
            <v>0</v>
          </cell>
        </row>
        <row r="1873">
          <cell r="E1873">
            <v>0</v>
          </cell>
        </row>
        <row r="1874">
          <cell r="E1874">
            <v>0</v>
          </cell>
        </row>
        <row r="1875">
          <cell r="E1875">
            <v>0</v>
          </cell>
        </row>
        <row r="1876">
          <cell r="E1876">
            <v>0</v>
          </cell>
        </row>
        <row r="1877">
          <cell r="E1877">
            <v>0</v>
          </cell>
        </row>
        <row r="1878">
          <cell r="E1878">
            <v>0</v>
          </cell>
        </row>
        <row r="1879">
          <cell r="E1879">
            <v>0</v>
          </cell>
        </row>
        <row r="1880">
          <cell r="E1880">
            <v>0</v>
          </cell>
        </row>
        <row r="1881">
          <cell r="E1881">
            <v>0</v>
          </cell>
        </row>
        <row r="1882">
          <cell r="E1882">
            <v>0</v>
          </cell>
        </row>
        <row r="1883">
          <cell r="E1883">
            <v>0</v>
          </cell>
        </row>
        <row r="1884">
          <cell r="E1884">
            <v>0</v>
          </cell>
        </row>
        <row r="1891">
          <cell r="E1891">
            <v>0</v>
          </cell>
        </row>
        <row r="1892">
          <cell r="E1892">
            <v>0</v>
          </cell>
        </row>
        <row r="1893">
          <cell r="E1893">
            <v>0</v>
          </cell>
        </row>
        <row r="1894">
          <cell r="E1894">
            <v>0</v>
          </cell>
        </row>
        <row r="1895">
          <cell r="E1895">
            <v>0</v>
          </cell>
        </row>
        <row r="1896">
          <cell r="E1896">
            <v>0</v>
          </cell>
        </row>
        <row r="1897">
          <cell r="E1897">
            <v>0</v>
          </cell>
        </row>
        <row r="1898">
          <cell r="E1898">
            <v>0</v>
          </cell>
        </row>
        <row r="1899">
          <cell r="E1899">
            <v>0</v>
          </cell>
        </row>
        <row r="1900">
          <cell r="E1900">
            <v>0</v>
          </cell>
        </row>
        <row r="1901">
          <cell r="E1901">
            <v>0</v>
          </cell>
        </row>
        <row r="1902">
          <cell r="E1902">
            <v>0</v>
          </cell>
        </row>
        <row r="1903">
          <cell r="E1903">
            <v>0</v>
          </cell>
        </row>
        <row r="1904">
          <cell r="E1904">
            <v>0</v>
          </cell>
        </row>
        <row r="1906">
          <cell r="E1906">
            <v>0</v>
          </cell>
        </row>
        <row r="1907">
          <cell r="E1907">
            <v>0</v>
          </cell>
        </row>
        <row r="1908">
          <cell r="E1908">
            <v>0</v>
          </cell>
        </row>
        <row r="1909">
          <cell r="E1909">
            <v>0</v>
          </cell>
        </row>
        <row r="1910">
          <cell r="E1910">
            <v>0</v>
          </cell>
        </row>
        <row r="1911">
          <cell r="E1911">
            <v>0</v>
          </cell>
        </row>
        <row r="1912">
          <cell r="E1912">
            <v>0</v>
          </cell>
        </row>
        <row r="1913">
          <cell r="E1913">
            <v>0</v>
          </cell>
        </row>
        <row r="1914">
          <cell r="E1914">
            <v>0</v>
          </cell>
        </row>
        <row r="1915">
          <cell r="E1915">
            <v>0</v>
          </cell>
        </row>
        <row r="1916">
          <cell r="E1916">
            <v>0</v>
          </cell>
        </row>
        <row r="1917">
          <cell r="E1917">
            <v>0</v>
          </cell>
        </row>
        <row r="1918">
          <cell r="E1918">
            <v>0</v>
          </cell>
        </row>
        <row r="1919">
          <cell r="E1919">
            <v>0</v>
          </cell>
        </row>
        <row r="1920">
          <cell r="E1920">
            <v>0</v>
          </cell>
        </row>
        <row r="1921">
          <cell r="E1921">
            <v>0</v>
          </cell>
        </row>
        <row r="1922">
          <cell r="E1922">
            <v>0</v>
          </cell>
        </row>
        <row r="1923">
          <cell r="E1923">
            <v>0</v>
          </cell>
        </row>
        <row r="1924">
          <cell r="E1924">
            <v>0</v>
          </cell>
        </row>
        <row r="1925">
          <cell r="E1925">
            <v>0</v>
          </cell>
        </row>
        <row r="1926">
          <cell r="E1926">
            <v>0</v>
          </cell>
        </row>
        <row r="1933">
          <cell r="E1933">
            <v>0</v>
          </cell>
        </row>
        <row r="1934">
          <cell r="E1934">
            <v>0</v>
          </cell>
        </row>
        <row r="1935">
          <cell r="E1935">
            <v>0</v>
          </cell>
        </row>
        <row r="1936">
          <cell r="E1936">
            <v>0</v>
          </cell>
        </row>
        <row r="1937">
          <cell r="E1937">
            <v>0</v>
          </cell>
        </row>
        <row r="1938">
          <cell r="E1938">
            <v>0</v>
          </cell>
        </row>
        <row r="1939">
          <cell r="E1939">
            <v>0</v>
          </cell>
        </row>
        <row r="1940">
          <cell r="E1940">
            <v>0</v>
          </cell>
        </row>
        <row r="1941">
          <cell r="E1941">
            <v>0</v>
          </cell>
        </row>
        <row r="1942">
          <cell r="E1942">
            <v>0</v>
          </cell>
        </row>
        <row r="1943">
          <cell r="E1943">
            <v>0</v>
          </cell>
        </row>
        <row r="1944">
          <cell r="E1944">
            <v>0</v>
          </cell>
        </row>
        <row r="1945">
          <cell r="E1945">
            <v>0</v>
          </cell>
        </row>
        <row r="1946">
          <cell r="E1946">
            <v>0</v>
          </cell>
        </row>
        <row r="1948">
          <cell r="E1948">
            <v>0</v>
          </cell>
        </row>
        <row r="1949">
          <cell r="E1949">
            <v>0</v>
          </cell>
        </row>
        <row r="1950">
          <cell r="E1950">
            <v>0</v>
          </cell>
        </row>
        <row r="1951">
          <cell r="E1951">
            <v>0</v>
          </cell>
        </row>
        <row r="1952">
          <cell r="E1952">
            <v>0</v>
          </cell>
        </row>
        <row r="1953">
          <cell r="E1953">
            <v>0</v>
          </cell>
        </row>
        <row r="1954">
          <cell r="E1954">
            <v>0</v>
          </cell>
        </row>
        <row r="1955">
          <cell r="E1955">
            <v>0</v>
          </cell>
        </row>
        <row r="1956">
          <cell r="E1956">
            <v>0</v>
          </cell>
        </row>
        <row r="1957">
          <cell r="E1957">
            <v>0</v>
          </cell>
        </row>
        <row r="1958">
          <cell r="E1958">
            <v>0</v>
          </cell>
        </row>
        <row r="1959">
          <cell r="E1959">
            <v>0</v>
          </cell>
        </row>
        <row r="1960">
          <cell r="E1960">
            <v>0</v>
          </cell>
        </row>
        <row r="1961">
          <cell r="E1961">
            <v>0</v>
          </cell>
        </row>
        <row r="1962">
          <cell r="E1962">
            <v>0</v>
          </cell>
        </row>
        <row r="1963">
          <cell r="E1963">
            <v>0</v>
          </cell>
        </row>
        <row r="1964">
          <cell r="E1964">
            <v>0</v>
          </cell>
        </row>
        <row r="1965">
          <cell r="E1965">
            <v>0</v>
          </cell>
        </row>
        <row r="1966">
          <cell r="E1966">
            <v>0</v>
          </cell>
        </row>
        <row r="1967">
          <cell r="E1967">
            <v>0</v>
          </cell>
        </row>
        <row r="1968">
          <cell r="E1968">
            <v>0</v>
          </cell>
        </row>
        <row r="2102">
          <cell r="E2102">
            <v>0</v>
          </cell>
        </row>
        <row r="2103">
          <cell r="E2103">
            <v>0</v>
          </cell>
        </row>
        <row r="2104">
          <cell r="E2104">
            <v>39000</v>
          </cell>
        </row>
        <row r="2105">
          <cell r="E2105">
            <v>0</v>
          </cell>
        </row>
        <row r="2106">
          <cell r="E2106">
            <v>0</v>
          </cell>
        </row>
        <row r="2107">
          <cell r="E2107">
            <v>0</v>
          </cell>
        </row>
        <row r="2108">
          <cell r="E2108">
            <v>0</v>
          </cell>
        </row>
        <row r="2109">
          <cell r="E2109">
            <v>0</v>
          </cell>
        </row>
        <row r="2110">
          <cell r="E2110">
            <v>0</v>
          </cell>
        </row>
        <row r="2111">
          <cell r="E2111">
            <v>0</v>
          </cell>
        </row>
        <row r="2112">
          <cell r="E2112">
            <v>0</v>
          </cell>
        </row>
        <row r="2113">
          <cell r="E2113">
            <v>0</v>
          </cell>
        </row>
        <row r="2114">
          <cell r="E2114">
            <v>0</v>
          </cell>
        </row>
        <row r="2115">
          <cell r="E2115">
            <v>0</v>
          </cell>
        </row>
        <row r="2116">
          <cell r="E2116">
            <v>0</v>
          </cell>
        </row>
        <row r="2117">
          <cell r="E2117">
            <v>0</v>
          </cell>
        </row>
        <row r="2118">
          <cell r="E2118">
            <v>0</v>
          </cell>
        </row>
        <row r="2119">
          <cell r="E2119">
            <v>0</v>
          </cell>
        </row>
        <row r="2120">
          <cell r="E2120">
            <v>0</v>
          </cell>
        </row>
        <row r="2121">
          <cell r="E2121">
            <v>0</v>
          </cell>
        </row>
        <row r="2122">
          <cell r="E2122">
            <v>0</v>
          </cell>
        </row>
        <row r="2123">
          <cell r="E2123">
            <v>0</v>
          </cell>
        </row>
        <row r="2124">
          <cell r="E2124">
            <v>0</v>
          </cell>
        </row>
        <row r="2125">
          <cell r="E2125">
            <v>0</v>
          </cell>
        </row>
        <row r="2126">
          <cell r="E2126">
            <v>0</v>
          </cell>
        </row>
        <row r="2127">
          <cell r="E2127">
            <v>0</v>
          </cell>
        </row>
        <row r="2128">
          <cell r="E2128">
            <v>0</v>
          </cell>
        </row>
        <row r="2129">
          <cell r="E2129">
            <v>0</v>
          </cell>
        </row>
        <row r="2130">
          <cell r="E2130">
            <v>0</v>
          </cell>
        </row>
        <row r="2131">
          <cell r="E2131">
            <v>0</v>
          </cell>
        </row>
        <row r="2132">
          <cell r="E2132">
            <v>0</v>
          </cell>
        </row>
        <row r="2170">
          <cell r="E2170">
            <v>0</v>
          </cell>
        </row>
        <row r="2171">
          <cell r="E2171">
            <v>0</v>
          </cell>
        </row>
        <row r="2172">
          <cell r="E2172">
            <v>0</v>
          </cell>
        </row>
        <row r="2173">
          <cell r="E2173">
            <v>0</v>
          </cell>
        </row>
        <row r="2174">
          <cell r="E2174">
            <v>0</v>
          </cell>
        </row>
        <row r="2175">
          <cell r="E2175">
            <v>0</v>
          </cell>
        </row>
        <row r="2176">
          <cell r="E2176">
            <v>0</v>
          </cell>
        </row>
        <row r="2177">
          <cell r="E2177">
            <v>0</v>
          </cell>
        </row>
        <row r="2178">
          <cell r="E2178">
            <v>0</v>
          </cell>
        </row>
        <row r="2179">
          <cell r="E2179">
            <v>0</v>
          </cell>
        </row>
        <row r="2180">
          <cell r="E2180">
            <v>0</v>
          </cell>
        </row>
        <row r="2181">
          <cell r="E2181">
            <v>0</v>
          </cell>
        </row>
        <row r="2182">
          <cell r="E2182">
            <v>0</v>
          </cell>
        </row>
        <row r="2184">
          <cell r="E2184">
            <v>0</v>
          </cell>
        </row>
        <row r="2185">
          <cell r="E2185">
            <v>0</v>
          </cell>
        </row>
        <row r="2186">
          <cell r="E2186">
            <v>0</v>
          </cell>
        </row>
        <row r="2187">
          <cell r="E2187">
            <v>0</v>
          </cell>
        </row>
        <row r="2188">
          <cell r="E2188">
            <v>0</v>
          </cell>
        </row>
        <row r="2189">
          <cell r="E2189">
            <v>0</v>
          </cell>
        </row>
        <row r="2190">
          <cell r="E2190">
            <v>0</v>
          </cell>
        </row>
        <row r="2191">
          <cell r="E2191">
            <v>0</v>
          </cell>
        </row>
        <row r="2192">
          <cell r="E2192">
            <v>0</v>
          </cell>
        </row>
        <row r="2193">
          <cell r="E2193">
            <v>0</v>
          </cell>
        </row>
        <row r="2194">
          <cell r="E2194">
            <v>0</v>
          </cell>
        </row>
        <row r="2195">
          <cell r="E2195">
            <v>0</v>
          </cell>
        </row>
        <row r="2196">
          <cell r="E2196">
            <v>0</v>
          </cell>
        </row>
        <row r="2197">
          <cell r="E2197">
            <v>0</v>
          </cell>
        </row>
        <row r="2198">
          <cell r="E2198">
            <v>0</v>
          </cell>
        </row>
        <row r="2199">
          <cell r="E2199">
            <v>0</v>
          </cell>
        </row>
        <row r="2200">
          <cell r="E2200">
            <v>0</v>
          </cell>
        </row>
        <row r="2201">
          <cell r="E2201">
            <v>0</v>
          </cell>
        </row>
        <row r="2202">
          <cell r="E2202">
            <v>0</v>
          </cell>
        </row>
        <row r="2203">
          <cell r="E2203">
            <v>0</v>
          </cell>
        </row>
        <row r="2223">
          <cell r="E2223">
            <v>0</v>
          </cell>
        </row>
        <row r="2224">
          <cell r="E2224">
            <v>0</v>
          </cell>
        </row>
        <row r="2225">
          <cell r="E2225">
            <v>0</v>
          </cell>
        </row>
        <row r="2226">
          <cell r="E2226">
            <v>0</v>
          </cell>
        </row>
        <row r="2227">
          <cell r="E2227">
            <v>0</v>
          </cell>
        </row>
        <row r="2228">
          <cell r="E2228">
            <v>0</v>
          </cell>
        </row>
        <row r="2229">
          <cell r="E2229">
            <v>0</v>
          </cell>
        </row>
        <row r="2230">
          <cell r="E2230">
            <v>0</v>
          </cell>
        </row>
        <row r="2231">
          <cell r="E2231">
            <v>0</v>
          </cell>
        </row>
        <row r="2232">
          <cell r="E2232">
            <v>0</v>
          </cell>
        </row>
        <row r="2233">
          <cell r="E2233">
            <v>0</v>
          </cell>
        </row>
        <row r="2234">
          <cell r="E2234">
            <v>0</v>
          </cell>
        </row>
        <row r="2235">
          <cell r="E2235">
            <v>0</v>
          </cell>
        </row>
        <row r="2236">
          <cell r="E2236">
            <v>0</v>
          </cell>
        </row>
        <row r="2238">
          <cell r="E2238">
            <v>0</v>
          </cell>
        </row>
        <row r="2239">
          <cell r="E2239">
            <v>0</v>
          </cell>
        </row>
        <row r="2240">
          <cell r="E2240">
            <v>163839.69</v>
          </cell>
        </row>
        <row r="2241">
          <cell r="E2241">
            <v>0</v>
          </cell>
        </row>
        <row r="2242">
          <cell r="E2242">
            <v>0</v>
          </cell>
        </row>
        <row r="2243">
          <cell r="E2243">
            <v>0</v>
          </cell>
        </row>
        <row r="2244">
          <cell r="E2244">
            <v>0</v>
          </cell>
        </row>
        <row r="2245">
          <cell r="E2245">
            <v>0</v>
          </cell>
        </row>
        <row r="2246">
          <cell r="E2246">
            <v>0</v>
          </cell>
        </row>
        <row r="2247">
          <cell r="E2247">
            <v>0</v>
          </cell>
        </row>
        <row r="2248">
          <cell r="E2248">
            <v>0</v>
          </cell>
        </row>
        <row r="2249">
          <cell r="E2249">
            <v>0</v>
          </cell>
        </row>
        <row r="2250">
          <cell r="E2250">
            <v>0</v>
          </cell>
        </row>
        <row r="2251">
          <cell r="E2251">
            <v>0</v>
          </cell>
        </row>
        <row r="2252">
          <cell r="E2252">
            <v>0</v>
          </cell>
        </row>
        <row r="2253">
          <cell r="E2253">
            <v>0</v>
          </cell>
        </row>
        <row r="2254">
          <cell r="E2254">
            <v>0</v>
          </cell>
        </row>
        <row r="2255">
          <cell r="E2255">
            <v>0</v>
          </cell>
        </row>
        <row r="2256">
          <cell r="E2256">
            <v>0</v>
          </cell>
        </row>
        <row r="2257">
          <cell r="E2257">
            <v>0</v>
          </cell>
        </row>
        <row r="2258">
          <cell r="E2258">
            <v>0</v>
          </cell>
        </row>
        <row r="2259">
          <cell r="E2259">
            <v>0</v>
          </cell>
        </row>
        <row r="2260">
          <cell r="E2260">
            <v>0</v>
          </cell>
        </row>
        <row r="2287">
          <cell r="E2287">
            <v>0</v>
          </cell>
        </row>
        <row r="2288">
          <cell r="E2288">
            <v>0</v>
          </cell>
        </row>
        <row r="2289">
          <cell r="E2289">
            <v>0</v>
          </cell>
        </row>
        <row r="2290">
          <cell r="E2290">
            <v>0</v>
          </cell>
        </row>
        <row r="2291">
          <cell r="E2291">
            <v>0</v>
          </cell>
        </row>
        <row r="2292">
          <cell r="E2292">
            <v>0</v>
          </cell>
        </row>
        <row r="2293">
          <cell r="E2293">
            <v>0</v>
          </cell>
        </row>
        <row r="2294">
          <cell r="E2294">
            <v>0</v>
          </cell>
        </row>
        <row r="2295">
          <cell r="E2295">
            <v>0</v>
          </cell>
        </row>
        <row r="2296">
          <cell r="E2296">
            <v>0</v>
          </cell>
        </row>
        <row r="2297">
          <cell r="E2297">
            <v>0</v>
          </cell>
        </row>
        <row r="2298">
          <cell r="E2298">
            <v>0</v>
          </cell>
        </row>
        <row r="2299">
          <cell r="E2299">
            <v>0</v>
          </cell>
        </row>
        <row r="2301">
          <cell r="E2301">
            <v>0</v>
          </cell>
        </row>
        <row r="2302">
          <cell r="E2302">
            <v>0</v>
          </cell>
        </row>
        <row r="2303">
          <cell r="E2303">
            <v>0</v>
          </cell>
        </row>
        <row r="2304">
          <cell r="E2304">
            <v>0</v>
          </cell>
        </row>
        <row r="2305">
          <cell r="E2305">
            <v>0</v>
          </cell>
        </row>
        <row r="2306">
          <cell r="E2306">
            <v>0</v>
          </cell>
        </row>
        <row r="2307">
          <cell r="E2307">
            <v>0</v>
          </cell>
        </row>
        <row r="2308">
          <cell r="E2308">
            <v>0</v>
          </cell>
        </row>
        <row r="2309">
          <cell r="E2309">
            <v>0</v>
          </cell>
        </row>
        <row r="2310">
          <cell r="E2310">
            <v>0</v>
          </cell>
        </row>
        <row r="2311">
          <cell r="E2311">
            <v>0</v>
          </cell>
        </row>
        <row r="2312">
          <cell r="E2312">
            <v>0</v>
          </cell>
        </row>
        <row r="2313">
          <cell r="E2313">
            <v>0</v>
          </cell>
        </row>
        <row r="2314">
          <cell r="E2314">
            <v>0</v>
          </cell>
        </row>
        <row r="2315">
          <cell r="E2315">
            <v>0</v>
          </cell>
        </row>
        <row r="2316">
          <cell r="E2316">
            <v>0</v>
          </cell>
        </row>
        <row r="2317">
          <cell r="E2317">
            <v>0</v>
          </cell>
        </row>
        <row r="2318">
          <cell r="E2318">
            <v>0</v>
          </cell>
        </row>
        <row r="2319">
          <cell r="E2319">
            <v>0</v>
          </cell>
        </row>
        <row r="2320">
          <cell r="E2320">
            <v>0</v>
          </cell>
        </row>
        <row r="2346">
          <cell r="E2346">
            <v>0</v>
          </cell>
        </row>
        <row r="2347">
          <cell r="E2347">
            <v>0</v>
          </cell>
        </row>
        <row r="2348">
          <cell r="E2348">
            <v>0</v>
          </cell>
        </row>
        <row r="2349">
          <cell r="E2349">
            <v>0</v>
          </cell>
        </row>
        <row r="2350">
          <cell r="E2350">
            <v>0</v>
          </cell>
        </row>
        <row r="2351">
          <cell r="E2351">
            <v>0</v>
          </cell>
        </row>
        <row r="2352">
          <cell r="E2352">
            <v>0</v>
          </cell>
        </row>
        <row r="2353">
          <cell r="E2353">
            <v>0</v>
          </cell>
        </row>
        <row r="2354">
          <cell r="E2354">
            <v>0</v>
          </cell>
        </row>
        <row r="2355">
          <cell r="E2355">
            <v>0</v>
          </cell>
        </row>
        <row r="2356">
          <cell r="E2356">
            <v>0</v>
          </cell>
        </row>
        <row r="2357">
          <cell r="E2357">
            <v>0</v>
          </cell>
        </row>
        <row r="2358">
          <cell r="E2358">
            <v>0</v>
          </cell>
        </row>
        <row r="2360">
          <cell r="E2360">
            <v>0</v>
          </cell>
        </row>
        <row r="2361">
          <cell r="E2361">
            <v>0</v>
          </cell>
        </row>
        <row r="2362">
          <cell r="E2362">
            <v>0</v>
          </cell>
        </row>
        <row r="2363">
          <cell r="E2363">
            <v>0</v>
          </cell>
        </row>
        <row r="2364">
          <cell r="E2364">
            <v>0</v>
          </cell>
        </row>
        <row r="2365">
          <cell r="E2365">
            <v>0</v>
          </cell>
        </row>
        <row r="2366">
          <cell r="E2366">
            <v>0</v>
          </cell>
        </row>
        <row r="2367">
          <cell r="E2367">
            <v>0</v>
          </cell>
        </row>
        <row r="2368">
          <cell r="E2368">
            <v>0</v>
          </cell>
        </row>
        <row r="2369">
          <cell r="E2369">
            <v>0</v>
          </cell>
        </row>
        <row r="2370">
          <cell r="E2370">
            <v>0</v>
          </cell>
        </row>
        <row r="2371">
          <cell r="E2371">
            <v>0</v>
          </cell>
        </row>
        <row r="2372">
          <cell r="E2372">
            <v>0</v>
          </cell>
        </row>
        <row r="2373">
          <cell r="E2373">
            <v>0</v>
          </cell>
        </row>
        <row r="2374">
          <cell r="E2374">
            <v>0</v>
          </cell>
        </row>
        <row r="2375">
          <cell r="E2375">
            <v>0</v>
          </cell>
        </row>
        <row r="2376">
          <cell r="E2376">
            <v>0</v>
          </cell>
        </row>
        <row r="2377">
          <cell r="E2377">
            <v>0</v>
          </cell>
        </row>
        <row r="2378">
          <cell r="E2378">
            <v>0</v>
          </cell>
        </row>
        <row r="2379">
          <cell r="E2379">
            <v>0</v>
          </cell>
        </row>
        <row r="2405">
          <cell r="E2405">
            <v>0</v>
          </cell>
        </row>
        <row r="2406">
          <cell r="E2406">
            <v>0</v>
          </cell>
        </row>
        <row r="2407">
          <cell r="E2407">
            <v>0</v>
          </cell>
        </row>
        <row r="2408">
          <cell r="E2408">
            <v>0</v>
          </cell>
        </row>
        <row r="2409">
          <cell r="E2409">
            <v>0</v>
          </cell>
        </row>
        <row r="2410">
          <cell r="E2410">
            <v>0</v>
          </cell>
        </row>
        <row r="2411">
          <cell r="E2411">
            <v>0</v>
          </cell>
        </row>
        <row r="2412">
          <cell r="E2412">
            <v>0</v>
          </cell>
        </row>
        <row r="2413">
          <cell r="E2413">
            <v>0</v>
          </cell>
        </row>
        <row r="2414">
          <cell r="E2414">
            <v>0</v>
          </cell>
        </row>
        <row r="2415">
          <cell r="E2415">
            <v>0</v>
          </cell>
        </row>
        <row r="2416">
          <cell r="E2416">
            <v>0</v>
          </cell>
        </row>
        <row r="2417">
          <cell r="E2417">
            <v>0</v>
          </cell>
        </row>
        <row r="2419">
          <cell r="E2419">
            <v>0</v>
          </cell>
        </row>
        <row r="2420">
          <cell r="E2420">
            <v>0</v>
          </cell>
        </row>
        <row r="2421">
          <cell r="E2421">
            <v>0</v>
          </cell>
        </row>
        <row r="2422">
          <cell r="E2422">
            <v>0</v>
          </cell>
        </row>
        <row r="2423">
          <cell r="E2423">
            <v>0</v>
          </cell>
        </row>
        <row r="2424">
          <cell r="E2424">
            <v>0</v>
          </cell>
        </row>
        <row r="2425">
          <cell r="E2425">
            <v>0</v>
          </cell>
        </row>
        <row r="2426">
          <cell r="E2426">
            <v>0</v>
          </cell>
        </row>
        <row r="2427">
          <cell r="E2427">
            <v>0</v>
          </cell>
        </row>
        <row r="2428">
          <cell r="E2428">
            <v>0</v>
          </cell>
        </row>
        <row r="2429">
          <cell r="E2429">
            <v>0</v>
          </cell>
        </row>
        <row r="2430">
          <cell r="E2430">
            <v>0</v>
          </cell>
        </row>
        <row r="2431">
          <cell r="E2431">
            <v>0</v>
          </cell>
        </row>
        <row r="2432">
          <cell r="E2432">
            <v>0</v>
          </cell>
        </row>
        <row r="2433">
          <cell r="E2433">
            <v>0</v>
          </cell>
        </row>
        <row r="2434">
          <cell r="E2434">
            <v>0</v>
          </cell>
        </row>
        <row r="2435">
          <cell r="E2435">
            <v>0</v>
          </cell>
        </row>
        <row r="2436">
          <cell r="E2436">
            <v>0</v>
          </cell>
        </row>
        <row r="2437">
          <cell r="E2437">
            <v>0</v>
          </cell>
        </row>
        <row r="2438">
          <cell r="E2438">
            <v>0</v>
          </cell>
        </row>
        <row r="2464">
          <cell r="E2464">
            <v>0</v>
          </cell>
        </row>
        <row r="2465">
          <cell r="E2465">
            <v>0</v>
          </cell>
        </row>
        <row r="2466">
          <cell r="E2466">
            <v>0</v>
          </cell>
        </row>
        <row r="2467">
          <cell r="E2467">
            <v>0</v>
          </cell>
        </row>
        <row r="2468">
          <cell r="E2468">
            <v>0</v>
          </cell>
        </row>
        <row r="2469">
          <cell r="E2469">
            <v>0</v>
          </cell>
        </row>
        <row r="2470">
          <cell r="E2470">
            <v>0</v>
          </cell>
        </row>
        <row r="2471">
          <cell r="E2471">
            <v>0</v>
          </cell>
        </row>
        <row r="2472">
          <cell r="E2472">
            <v>0</v>
          </cell>
        </row>
        <row r="2473">
          <cell r="E2473">
            <v>0</v>
          </cell>
        </row>
        <row r="2474">
          <cell r="E2474">
            <v>0</v>
          </cell>
        </row>
        <row r="2475">
          <cell r="E2475">
            <v>0</v>
          </cell>
        </row>
        <row r="2476">
          <cell r="E2476">
            <v>0</v>
          </cell>
        </row>
        <row r="2478">
          <cell r="E2478">
            <v>0</v>
          </cell>
        </row>
        <row r="2479">
          <cell r="E2479">
            <v>0</v>
          </cell>
        </row>
        <row r="2480">
          <cell r="E2480">
            <v>188702.52</v>
          </cell>
        </row>
        <row r="2481">
          <cell r="E2481">
            <v>0</v>
          </cell>
        </row>
        <row r="2482">
          <cell r="E2482">
            <v>0</v>
          </cell>
        </row>
        <row r="2483">
          <cell r="E2483">
            <v>0</v>
          </cell>
        </row>
        <row r="2484">
          <cell r="E2484">
            <v>0</v>
          </cell>
        </row>
        <row r="2485">
          <cell r="E2485">
            <v>0</v>
          </cell>
        </row>
        <row r="2486">
          <cell r="E2486">
            <v>0</v>
          </cell>
        </row>
        <row r="2487">
          <cell r="E2487">
            <v>0</v>
          </cell>
        </row>
        <row r="2488">
          <cell r="E2488">
            <v>0</v>
          </cell>
        </row>
        <row r="2489">
          <cell r="E2489">
            <v>0</v>
          </cell>
        </row>
        <row r="2490">
          <cell r="E2490">
            <v>0</v>
          </cell>
        </row>
        <row r="2491">
          <cell r="E2491">
            <v>0</v>
          </cell>
        </row>
        <row r="2492">
          <cell r="E2492">
            <v>0</v>
          </cell>
        </row>
        <row r="2493">
          <cell r="E2493">
            <v>0</v>
          </cell>
        </row>
        <row r="2494">
          <cell r="E2494">
            <v>0</v>
          </cell>
        </row>
        <row r="2495">
          <cell r="E2495">
            <v>0</v>
          </cell>
        </row>
        <row r="2496">
          <cell r="E2496">
            <v>0</v>
          </cell>
        </row>
        <row r="2497">
          <cell r="E2497">
            <v>0</v>
          </cell>
        </row>
        <row r="2498">
          <cell r="E2498">
            <v>0</v>
          </cell>
        </row>
        <row r="2499">
          <cell r="E2499">
            <v>0</v>
          </cell>
        </row>
        <row r="2500">
          <cell r="E2500">
            <v>0</v>
          </cell>
        </row>
        <row r="2846">
          <cell r="E2846">
            <v>0</v>
          </cell>
        </row>
        <row r="2847">
          <cell r="E2847">
            <v>0</v>
          </cell>
        </row>
        <row r="2848">
          <cell r="E2848">
            <v>0</v>
          </cell>
        </row>
        <row r="2849">
          <cell r="E2849">
            <v>0</v>
          </cell>
        </row>
        <row r="2850">
          <cell r="E2850">
            <v>0</v>
          </cell>
        </row>
        <row r="2851">
          <cell r="E2851">
            <v>0</v>
          </cell>
        </row>
        <row r="2852">
          <cell r="E2852">
            <v>0</v>
          </cell>
        </row>
        <row r="2853">
          <cell r="E2853">
            <v>0</v>
          </cell>
        </row>
        <row r="2854">
          <cell r="E2854">
            <v>0</v>
          </cell>
        </row>
        <row r="2855">
          <cell r="E2855">
            <v>0</v>
          </cell>
        </row>
        <row r="2856">
          <cell r="E2856">
            <v>0</v>
          </cell>
        </row>
        <row r="2857">
          <cell r="E2857">
            <v>0</v>
          </cell>
        </row>
        <row r="2858">
          <cell r="E2858">
            <v>0</v>
          </cell>
        </row>
        <row r="2859">
          <cell r="E2859">
            <v>0</v>
          </cell>
        </row>
        <row r="2860">
          <cell r="E2860">
            <v>0</v>
          </cell>
        </row>
        <row r="2861">
          <cell r="E2861">
            <v>0</v>
          </cell>
        </row>
        <row r="2862">
          <cell r="E2862">
            <v>0</v>
          </cell>
        </row>
        <row r="2863">
          <cell r="E2863">
            <v>0</v>
          </cell>
        </row>
        <row r="2864">
          <cell r="E2864">
            <v>0</v>
          </cell>
        </row>
        <row r="2865">
          <cell r="E2865">
            <v>0</v>
          </cell>
        </row>
      </sheetData>
      <sheetData sheetId="10">
        <row r="94">
          <cell r="E94">
            <v>4046837.0495330002</v>
          </cell>
        </row>
      </sheetData>
      <sheetData sheetId="11">
        <row r="13">
          <cell r="E13">
            <v>2569070.8095330005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topLeftCell="A40" workbookViewId="0">
      <selection activeCell="G58" sqref="G58"/>
    </sheetView>
  </sheetViews>
  <sheetFormatPr defaultRowHeight="15" x14ac:dyDescent="0.25"/>
  <cols>
    <col min="1" max="1" width="2.7109375" style="42" bestFit="1" customWidth="1"/>
    <col min="2" max="2" width="5.42578125" style="40" customWidth="1"/>
    <col min="3" max="3" width="2" style="40" bestFit="1" customWidth="1"/>
    <col min="4" max="4" width="57" style="40" customWidth="1"/>
    <col min="5" max="5" width="16.85546875" style="41" bestFit="1" customWidth="1"/>
    <col min="6" max="6" width="9.5703125" bestFit="1" customWidth="1"/>
    <col min="7" max="7" width="14.7109375" bestFit="1" customWidth="1"/>
    <col min="8" max="8" width="11.7109375" bestFit="1" customWidth="1"/>
  </cols>
  <sheetData>
    <row r="1" spans="1:5" ht="15.75" thickTop="1" x14ac:dyDescent="0.25">
      <c r="A1" s="1"/>
      <c r="B1" s="2"/>
      <c r="C1" s="2"/>
      <c r="D1" s="87" t="s">
        <v>150</v>
      </c>
      <c r="E1" s="89" t="s">
        <v>151</v>
      </c>
    </row>
    <row r="2" spans="1:5" ht="15.75" thickBot="1" x14ac:dyDescent="0.3">
      <c r="A2" s="3"/>
      <c r="B2" s="4"/>
      <c r="C2" s="4"/>
      <c r="D2" s="88"/>
      <c r="E2" s="90"/>
    </row>
    <row r="3" spans="1:5" ht="30.75" thickTop="1" x14ac:dyDescent="0.25">
      <c r="A3" s="5"/>
      <c r="B3" s="6"/>
      <c r="C3" s="6"/>
      <c r="D3" s="7" t="s">
        <v>0</v>
      </c>
      <c r="E3" s="8">
        <v>0</v>
      </c>
    </row>
    <row r="4" spans="1:5" ht="15.75" thickBot="1" x14ac:dyDescent="0.3">
      <c r="A4" s="5"/>
      <c r="B4" s="6"/>
      <c r="C4" s="6"/>
      <c r="D4" s="7"/>
      <c r="E4" s="9"/>
    </row>
    <row r="5" spans="1:5" ht="15.75" thickBot="1" x14ac:dyDescent="0.3">
      <c r="A5" s="5"/>
      <c r="B5" s="6"/>
      <c r="C5" s="6"/>
      <c r="D5" s="10" t="s">
        <v>1</v>
      </c>
      <c r="E5" s="11">
        <f>+E3</f>
        <v>0</v>
      </c>
    </row>
    <row r="6" spans="1:5" x14ac:dyDescent="0.25">
      <c r="A6" s="5"/>
      <c r="B6" s="6"/>
      <c r="C6" s="6"/>
      <c r="D6" s="12" t="s">
        <v>2</v>
      </c>
      <c r="E6" s="13"/>
    </row>
    <row r="7" spans="1:5" x14ac:dyDescent="0.25">
      <c r="A7" s="5" t="s">
        <v>3</v>
      </c>
      <c r="B7" s="6"/>
      <c r="C7" s="6"/>
      <c r="D7" s="14" t="s">
        <v>4</v>
      </c>
      <c r="E7" s="13"/>
    </row>
    <row r="8" spans="1:5" hidden="1" x14ac:dyDescent="0.25">
      <c r="A8" s="5"/>
      <c r="B8" s="6">
        <v>1</v>
      </c>
      <c r="C8" s="6"/>
      <c r="D8" s="6" t="s">
        <v>5</v>
      </c>
      <c r="E8" s="15">
        <v>0</v>
      </c>
    </row>
    <row r="9" spans="1:5" hidden="1" x14ac:dyDescent="0.25">
      <c r="A9" s="5"/>
      <c r="B9" s="6">
        <v>2</v>
      </c>
      <c r="C9" s="6"/>
      <c r="D9" s="6" t="s">
        <v>6</v>
      </c>
      <c r="E9" s="15">
        <v>0</v>
      </c>
    </row>
    <row r="10" spans="1:5" hidden="1" x14ac:dyDescent="0.25">
      <c r="A10" s="5"/>
      <c r="B10" s="6">
        <v>3</v>
      </c>
      <c r="C10" s="6"/>
      <c r="D10" s="6" t="s">
        <v>7</v>
      </c>
      <c r="E10" s="15">
        <v>0</v>
      </c>
    </row>
    <row r="11" spans="1:5" hidden="1" x14ac:dyDescent="0.25">
      <c r="A11" s="5"/>
      <c r="B11" s="6">
        <v>4</v>
      </c>
      <c r="C11" s="6"/>
      <c r="D11" s="6" t="s">
        <v>8</v>
      </c>
      <c r="E11" s="15">
        <v>0</v>
      </c>
    </row>
    <row r="12" spans="1:5" hidden="1" x14ac:dyDescent="0.25">
      <c r="A12" s="5"/>
      <c r="B12" s="6">
        <v>5</v>
      </c>
      <c r="C12" s="6"/>
      <c r="D12" s="6" t="s">
        <v>9</v>
      </c>
      <c r="E12" s="15">
        <v>0</v>
      </c>
    </row>
    <row r="13" spans="1:5" hidden="1" x14ac:dyDescent="0.25">
      <c r="A13" s="5"/>
      <c r="B13" s="6">
        <v>6</v>
      </c>
      <c r="C13" s="6"/>
      <c r="D13" s="6" t="s">
        <v>10</v>
      </c>
      <c r="E13" s="15">
        <v>0</v>
      </c>
    </row>
    <row r="14" spans="1:5" hidden="1" x14ac:dyDescent="0.25">
      <c r="A14" s="5"/>
      <c r="B14" s="6">
        <v>9</v>
      </c>
      <c r="C14" s="6"/>
      <c r="D14" s="16" t="s">
        <v>11</v>
      </c>
      <c r="E14" s="15">
        <v>0</v>
      </c>
    </row>
    <row r="15" spans="1:5" x14ac:dyDescent="0.25">
      <c r="A15" s="5"/>
      <c r="B15" s="6"/>
      <c r="C15" s="6"/>
      <c r="D15" s="17" t="s">
        <v>12</v>
      </c>
      <c r="E15" s="18">
        <f>SUM(E8:E14)</f>
        <v>0</v>
      </c>
    </row>
    <row r="16" spans="1:5" x14ac:dyDescent="0.25">
      <c r="A16" s="5"/>
      <c r="B16" s="6"/>
      <c r="C16" s="6"/>
      <c r="D16" s="7"/>
      <c r="E16" s="13"/>
    </row>
    <row r="17" spans="1:5" x14ac:dyDescent="0.25">
      <c r="A17" s="19"/>
      <c r="B17" s="16"/>
      <c r="C17" s="16"/>
      <c r="D17" s="20" t="s">
        <v>13</v>
      </c>
      <c r="E17" s="13"/>
    </row>
    <row r="18" spans="1:5" hidden="1" x14ac:dyDescent="0.25">
      <c r="A18" s="19" t="s">
        <v>14</v>
      </c>
      <c r="B18" s="21">
        <v>1</v>
      </c>
      <c r="C18" s="16"/>
      <c r="D18" s="16" t="s">
        <v>15</v>
      </c>
      <c r="E18" s="22">
        <f>E19+E20+E21+E22</f>
        <v>0</v>
      </c>
    </row>
    <row r="19" spans="1:5" hidden="1" x14ac:dyDescent="0.25">
      <c r="A19" s="19"/>
      <c r="B19" s="23" t="s">
        <v>16</v>
      </c>
      <c r="C19" s="16"/>
      <c r="D19" s="16" t="s">
        <v>17</v>
      </c>
      <c r="E19" s="15">
        <v>0</v>
      </c>
    </row>
    <row r="20" spans="1:5" hidden="1" x14ac:dyDescent="0.25">
      <c r="A20" s="19"/>
      <c r="B20" s="23" t="s">
        <v>18</v>
      </c>
      <c r="C20" s="16"/>
      <c r="D20" s="16" t="s">
        <v>19</v>
      </c>
      <c r="E20" s="15">
        <v>0</v>
      </c>
    </row>
    <row r="21" spans="1:5" hidden="1" x14ac:dyDescent="0.25">
      <c r="A21" s="19"/>
      <c r="B21" s="23" t="s">
        <v>20</v>
      </c>
      <c r="C21" s="16"/>
      <c r="D21" s="16" t="s">
        <v>21</v>
      </c>
      <c r="E21" s="15">
        <v>0</v>
      </c>
    </row>
    <row r="22" spans="1:5" hidden="1" x14ac:dyDescent="0.25">
      <c r="A22" s="19"/>
      <c r="B22" s="23" t="s">
        <v>22</v>
      </c>
      <c r="C22" s="16"/>
      <c r="D22" s="16" t="s">
        <v>23</v>
      </c>
      <c r="E22" s="15">
        <v>0</v>
      </c>
    </row>
    <row r="23" spans="1:5" x14ac:dyDescent="0.25">
      <c r="A23" s="19" t="s">
        <v>24</v>
      </c>
      <c r="B23" s="21">
        <v>2</v>
      </c>
      <c r="C23" s="16"/>
      <c r="D23" s="16" t="s">
        <v>25</v>
      </c>
      <c r="E23" s="22">
        <f>E24+E26+E28+E30+E31+E32+E33+E34+E35</f>
        <v>117717.4</v>
      </c>
    </row>
    <row r="24" spans="1:5" hidden="1" x14ac:dyDescent="0.25">
      <c r="A24" s="19"/>
      <c r="B24" s="23" t="s">
        <v>26</v>
      </c>
      <c r="C24" s="16"/>
      <c r="D24" s="16" t="s">
        <v>27</v>
      </c>
      <c r="E24" s="15">
        <v>0</v>
      </c>
    </row>
    <row r="25" spans="1:5" hidden="1" x14ac:dyDescent="0.25">
      <c r="A25" s="19"/>
      <c r="B25" s="21"/>
      <c r="C25" s="16" t="s">
        <v>28</v>
      </c>
      <c r="D25" s="24" t="s">
        <v>29</v>
      </c>
      <c r="E25" s="15">
        <v>0</v>
      </c>
    </row>
    <row r="26" spans="1:5" hidden="1" x14ac:dyDescent="0.25">
      <c r="A26" s="19"/>
      <c r="B26" s="23" t="s">
        <v>30</v>
      </c>
      <c r="C26" s="16"/>
      <c r="D26" s="16" t="s">
        <v>19</v>
      </c>
      <c r="E26" s="15">
        <v>0</v>
      </c>
    </row>
    <row r="27" spans="1:5" hidden="1" x14ac:dyDescent="0.25">
      <c r="A27" s="19"/>
      <c r="B27" s="21"/>
      <c r="C27" s="16" t="s">
        <v>28</v>
      </c>
      <c r="D27" s="24" t="s">
        <v>29</v>
      </c>
      <c r="E27" s="15">
        <v>0</v>
      </c>
    </row>
    <row r="28" spans="1:5" x14ac:dyDescent="0.25">
      <c r="A28" s="19"/>
      <c r="B28" s="23" t="s">
        <v>31</v>
      </c>
      <c r="C28" s="16"/>
      <c r="D28" s="16" t="s">
        <v>32</v>
      </c>
      <c r="E28" s="15">
        <v>7278.54</v>
      </c>
    </row>
    <row r="29" spans="1:5" hidden="1" x14ac:dyDescent="0.25">
      <c r="A29" s="19"/>
      <c r="B29" s="21"/>
      <c r="C29" s="16" t="s">
        <v>28</v>
      </c>
      <c r="D29" s="24" t="s">
        <v>29</v>
      </c>
      <c r="E29" s="15">
        <v>0</v>
      </c>
    </row>
    <row r="30" spans="1:5" x14ac:dyDescent="0.25">
      <c r="A30" s="19"/>
      <c r="B30" s="23" t="s">
        <v>33</v>
      </c>
      <c r="C30" s="16"/>
      <c r="D30" s="16" t="s">
        <v>34</v>
      </c>
      <c r="E30" s="15">
        <v>86962.29</v>
      </c>
    </row>
    <row r="31" spans="1:5" x14ac:dyDescent="0.25">
      <c r="A31" s="25"/>
      <c r="B31" s="23" t="s">
        <v>35</v>
      </c>
      <c r="C31" s="16"/>
      <c r="D31" s="16" t="s">
        <v>36</v>
      </c>
      <c r="E31" s="15">
        <f>3865.96</f>
        <v>3865.96</v>
      </c>
    </row>
    <row r="32" spans="1:5" x14ac:dyDescent="0.25">
      <c r="A32" s="25"/>
      <c r="B32" s="23" t="s">
        <v>37</v>
      </c>
      <c r="C32" s="16"/>
      <c r="D32" s="16" t="s">
        <v>38</v>
      </c>
      <c r="E32" s="15">
        <f>185.53+993.66+2795.21</f>
        <v>3974.4</v>
      </c>
    </row>
    <row r="33" spans="1:5" x14ac:dyDescent="0.25">
      <c r="A33" s="25"/>
      <c r="B33" s="23" t="s">
        <v>39</v>
      </c>
      <c r="C33" s="16"/>
      <c r="D33" s="16" t="s">
        <v>40</v>
      </c>
      <c r="E33" s="15">
        <f>4287.03+1937.53+9411.65</f>
        <v>15636.21</v>
      </c>
    </row>
    <row r="34" spans="1:5" hidden="1" x14ac:dyDescent="0.25">
      <c r="A34" s="25"/>
      <c r="B34" s="23" t="s">
        <v>41</v>
      </c>
      <c r="C34" s="16"/>
      <c r="D34" s="16" t="s">
        <v>21</v>
      </c>
      <c r="E34" s="15">
        <v>0</v>
      </c>
    </row>
    <row r="35" spans="1:5" hidden="1" x14ac:dyDescent="0.25">
      <c r="A35" s="25"/>
      <c r="B35" s="26" t="s">
        <v>42</v>
      </c>
      <c r="C35" s="16"/>
      <c r="D35" s="16" t="s">
        <v>43</v>
      </c>
      <c r="E35" s="15">
        <v>0</v>
      </c>
    </row>
    <row r="36" spans="1:5" hidden="1" x14ac:dyDescent="0.25">
      <c r="A36" s="19"/>
      <c r="B36" s="21">
        <v>3</v>
      </c>
      <c r="C36" s="16"/>
      <c r="D36" s="16" t="s">
        <v>10</v>
      </c>
      <c r="E36" s="15">
        <v>0</v>
      </c>
    </row>
    <row r="37" spans="1:5" x14ac:dyDescent="0.25">
      <c r="A37" s="19"/>
      <c r="B37" s="16"/>
      <c r="C37" s="16"/>
      <c r="D37" s="17" t="s">
        <v>44</v>
      </c>
      <c r="E37" s="18">
        <f>E18+E23+E36</f>
        <v>117717.4</v>
      </c>
    </row>
    <row r="38" spans="1:5" x14ac:dyDescent="0.25">
      <c r="A38" s="19"/>
      <c r="B38" s="16"/>
      <c r="C38" s="16"/>
      <c r="D38" s="16"/>
      <c r="E38" s="13"/>
    </row>
    <row r="39" spans="1:5" x14ac:dyDescent="0.25">
      <c r="A39" s="5" t="s">
        <v>45</v>
      </c>
      <c r="B39" s="6"/>
      <c r="C39" s="6"/>
      <c r="D39" s="20" t="s">
        <v>46</v>
      </c>
      <c r="E39" s="13"/>
    </row>
    <row r="40" spans="1:5" x14ac:dyDescent="0.25">
      <c r="A40" s="5"/>
      <c r="B40" s="6">
        <v>1</v>
      </c>
      <c r="C40" s="6"/>
      <c r="D40" s="16" t="s">
        <v>47</v>
      </c>
      <c r="E40" s="18">
        <f>E41+E42+E43</f>
        <v>33468.160000000003</v>
      </c>
    </row>
    <row r="41" spans="1:5" x14ac:dyDescent="0.25">
      <c r="A41" s="5"/>
      <c r="B41" s="6"/>
      <c r="C41" s="6" t="s">
        <v>28</v>
      </c>
      <c r="D41" s="27" t="s">
        <v>48</v>
      </c>
      <c r="E41" s="15">
        <v>0</v>
      </c>
    </row>
    <row r="42" spans="1:5" x14ac:dyDescent="0.25">
      <c r="A42" s="5"/>
      <c r="B42" s="6"/>
      <c r="C42" s="6" t="s">
        <v>49</v>
      </c>
      <c r="D42" s="24" t="s">
        <v>50</v>
      </c>
      <c r="E42" s="15">
        <v>33468.160000000003</v>
      </c>
    </row>
    <row r="43" spans="1:5" x14ac:dyDescent="0.25">
      <c r="A43" s="5"/>
      <c r="B43" s="6"/>
      <c r="C43" s="6" t="s">
        <v>51</v>
      </c>
      <c r="D43" s="24" t="s">
        <v>52</v>
      </c>
      <c r="E43" s="15">
        <v>0</v>
      </c>
    </row>
    <row r="44" spans="1:5" hidden="1" x14ac:dyDescent="0.25">
      <c r="A44" s="5"/>
      <c r="B44" s="6">
        <v>2</v>
      </c>
      <c r="C44" s="6"/>
      <c r="D44" s="16" t="s">
        <v>53</v>
      </c>
      <c r="E44" s="22">
        <v>0</v>
      </c>
    </row>
    <row r="45" spans="1:5" hidden="1" x14ac:dyDescent="0.25">
      <c r="A45" s="5"/>
      <c r="B45" s="6"/>
      <c r="C45" s="6" t="s">
        <v>28</v>
      </c>
      <c r="D45" s="16" t="s">
        <v>54</v>
      </c>
      <c r="E45" s="15">
        <v>0</v>
      </c>
    </row>
    <row r="46" spans="1:5" hidden="1" x14ac:dyDescent="0.25">
      <c r="A46" s="5"/>
      <c r="B46" s="6"/>
      <c r="C46" s="6" t="s">
        <v>49</v>
      </c>
      <c r="D46" s="27" t="s">
        <v>48</v>
      </c>
      <c r="E46" s="15">
        <v>0</v>
      </c>
    </row>
    <row r="47" spans="1:5" hidden="1" x14ac:dyDescent="0.25">
      <c r="A47" s="5"/>
      <c r="B47" s="6"/>
      <c r="C47" s="6" t="s">
        <v>51</v>
      </c>
      <c r="D47" s="24" t="s">
        <v>55</v>
      </c>
      <c r="E47" s="15">
        <v>0</v>
      </c>
    </row>
    <row r="48" spans="1:5" hidden="1" x14ac:dyDescent="0.25">
      <c r="A48" s="5"/>
      <c r="B48" s="6"/>
      <c r="C48" s="6" t="s">
        <v>56</v>
      </c>
      <c r="D48" s="24" t="s">
        <v>57</v>
      </c>
      <c r="E48" s="15">
        <v>0</v>
      </c>
    </row>
    <row r="49" spans="1:8" hidden="1" x14ac:dyDescent="0.25">
      <c r="A49" s="5"/>
      <c r="B49" s="6">
        <v>3</v>
      </c>
      <c r="C49" s="6"/>
      <c r="D49" s="16" t="s">
        <v>58</v>
      </c>
      <c r="E49" s="28">
        <v>0</v>
      </c>
    </row>
    <row r="50" spans="1:8" x14ac:dyDescent="0.25">
      <c r="A50" s="5"/>
      <c r="B50" s="6"/>
      <c r="C50" s="6"/>
      <c r="D50" s="17" t="s">
        <v>59</v>
      </c>
      <c r="E50" s="18">
        <f>E40+E44+E49</f>
        <v>33468.160000000003</v>
      </c>
    </row>
    <row r="51" spans="1:8" ht="15.75" thickBot="1" x14ac:dyDescent="0.3">
      <c r="A51" s="5"/>
      <c r="B51" s="6"/>
      <c r="C51" s="6"/>
      <c r="D51" s="17"/>
      <c r="E51" s="13"/>
    </row>
    <row r="52" spans="1:8" ht="15.75" thickBot="1" x14ac:dyDescent="0.3">
      <c r="A52" s="29"/>
      <c r="B52" s="30"/>
      <c r="C52" s="30"/>
      <c r="D52" s="31" t="s">
        <v>60</v>
      </c>
      <c r="E52" s="11">
        <f>E15+E37+E50</f>
        <v>151185.56</v>
      </c>
    </row>
    <row r="53" spans="1:8" x14ac:dyDescent="0.25">
      <c r="A53" s="5"/>
      <c r="B53" s="6"/>
      <c r="C53" s="6"/>
      <c r="D53" s="6"/>
      <c r="E53" s="13"/>
    </row>
    <row r="54" spans="1:8" x14ac:dyDescent="0.25">
      <c r="A54" s="5"/>
      <c r="B54" s="6"/>
      <c r="C54" s="6"/>
      <c r="D54" s="12" t="s">
        <v>61</v>
      </c>
      <c r="E54" s="13"/>
    </row>
    <row r="55" spans="1:8" x14ac:dyDescent="0.25">
      <c r="A55" s="5" t="s">
        <v>3</v>
      </c>
      <c r="B55" s="6"/>
      <c r="C55" s="6"/>
      <c r="D55" s="14" t="s">
        <v>62</v>
      </c>
      <c r="E55" s="15">
        <v>0</v>
      </c>
    </row>
    <row r="56" spans="1:8" x14ac:dyDescent="0.25">
      <c r="A56" s="5"/>
      <c r="B56" s="6"/>
      <c r="C56" s="6"/>
      <c r="D56" s="17" t="s">
        <v>63</v>
      </c>
      <c r="E56" s="18">
        <f>E55</f>
        <v>0</v>
      </c>
    </row>
    <row r="57" spans="1:8" x14ac:dyDescent="0.25">
      <c r="A57" s="5" t="s">
        <v>14</v>
      </c>
      <c r="B57" s="6"/>
      <c r="C57" s="6"/>
      <c r="D57" s="14" t="s">
        <v>64</v>
      </c>
      <c r="E57" s="13"/>
    </row>
    <row r="58" spans="1:8" x14ac:dyDescent="0.25">
      <c r="A58" s="5"/>
      <c r="B58" s="6">
        <v>1</v>
      </c>
      <c r="C58" s="6"/>
      <c r="D58" s="6" t="s">
        <v>65</v>
      </c>
      <c r="E58" s="22">
        <f>E59+E60+E61</f>
        <v>0</v>
      </c>
    </row>
    <row r="59" spans="1:8" hidden="1" x14ac:dyDescent="0.25">
      <c r="A59" s="5"/>
      <c r="B59" s="6"/>
      <c r="C59" s="6" t="s">
        <v>28</v>
      </c>
      <c r="D59" s="27" t="s">
        <v>66</v>
      </c>
      <c r="E59" s="15">
        <v>0</v>
      </c>
    </row>
    <row r="60" spans="1:8" hidden="1" x14ac:dyDescent="0.25">
      <c r="A60" s="5"/>
      <c r="B60" s="6"/>
      <c r="C60" s="6" t="s">
        <v>49</v>
      </c>
      <c r="D60" s="27" t="s">
        <v>67</v>
      </c>
      <c r="E60" s="15">
        <v>0</v>
      </c>
    </row>
    <row r="61" spans="1:8" hidden="1" x14ac:dyDescent="0.25">
      <c r="A61" s="5"/>
      <c r="B61" s="6"/>
      <c r="C61" s="6" t="s">
        <v>51</v>
      </c>
      <c r="D61" s="27" t="s">
        <v>68</v>
      </c>
      <c r="E61" s="15">
        <v>0</v>
      </c>
    </row>
    <row r="62" spans="1:8" x14ac:dyDescent="0.25">
      <c r="A62" s="5"/>
      <c r="B62" s="6">
        <v>2</v>
      </c>
      <c r="C62" s="6"/>
      <c r="D62" s="6" t="s">
        <v>69</v>
      </c>
      <c r="E62" s="22">
        <f>E63+E64+E65+E66</f>
        <v>4074372.6</v>
      </c>
      <c r="H62" s="73"/>
    </row>
    <row r="63" spans="1:8" x14ac:dyDescent="0.25">
      <c r="A63" s="5"/>
      <c r="B63" s="6"/>
      <c r="C63" s="6" t="s">
        <v>28</v>
      </c>
      <c r="D63" s="27" t="s">
        <v>70</v>
      </c>
      <c r="E63" s="15">
        <v>4074372.6</v>
      </c>
      <c r="H63" s="73"/>
    </row>
    <row r="64" spans="1:8" x14ac:dyDescent="0.25">
      <c r="A64" s="5"/>
      <c r="B64" s="6"/>
      <c r="C64" s="6" t="s">
        <v>49</v>
      </c>
      <c r="D64" s="27" t="s">
        <v>48</v>
      </c>
      <c r="E64" s="15">
        <v>0</v>
      </c>
    </row>
    <row r="65" spans="1:9" x14ac:dyDescent="0.25">
      <c r="A65" s="5"/>
      <c r="B65" s="6"/>
      <c r="C65" s="6" t="s">
        <v>51</v>
      </c>
      <c r="D65" s="24" t="s">
        <v>50</v>
      </c>
      <c r="E65" s="15">
        <v>0</v>
      </c>
    </row>
    <row r="66" spans="1:9" x14ac:dyDescent="0.25">
      <c r="A66" s="5"/>
      <c r="B66" s="6"/>
      <c r="C66" s="6" t="s">
        <v>56</v>
      </c>
      <c r="D66" s="27" t="s">
        <v>71</v>
      </c>
      <c r="E66" s="15">
        <v>0</v>
      </c>
      <c r="H66" s="73"/>
    </row>
    <row r="67" spans="1:9" x14ac:dyDescent="0.25">
      <c r="A67" s="5"/>
      <c r="B67" s="6">
        <v>3</v>
      </c>
      <c r="C67" s="6"/>
      <c r="D67" s="6" t="s">
        <v>72</v>
      </c>
      <c r="E67" s="15">
        <f>87208.09-2951.77</f>
        <v>84256.319999999992</v>
      </c>
      <c r="H67" s="73"/>
    </row>
    <row r="68" spans="1:9" x14ac:dyDescent="0.25">
      <c r="A68" s="5"/>
      <c r="B68" s="6">
        <v>4</v>
      </c>
      <c r="C68" s="6"/>
      <c r="D68" s="16" t="s">
        <v>73</v>
      </c>
      <c r="E68" s="22">
        <f>E69+E70+E71</f>
        <v>4451.3900000000003</v>
      </c>
      <c r="H68" s="73"/>
      <c r="I68" s="73"/>
    </row>
    <row r="69" spans="1:9" x14ac:dyDescent="0.25">
      <c r="A69" s="5"/>
      <c r="B69" s="6"/>
      <c r="C69" s="6" t="s">
        <v>28</v>
      </c>
      <c r="D69" s="27" t="s">
        <v>74</v>
      </c>
      <c r="E69" s="15">
        <v>0</v>
      </c>
      <c r="H69" s="73"/>
    </row>
    <row r="70" spans="1:9" x14ac:dyDescent="0.25">
      <c r="A70" s="5"/>
      <c r="B70" s="6"/>
      <c r="C70" s="6" t="s">
        <v>49</v>
      </c>
      <c r="D70" s="27" t="s">
        <v>75</v>
      </c>
      <c r="E70" s="15">
        <v>0</v>
      </c>
      <c r="H70" s="73"/>
    </row>
    <row r="71" spans="1:9" x14ac:dyDescent="0.25">
      <c r="A71" s="5"/>
      <c r="B71" s="6"/>
      <c r="C71" s="6" t="s">
        <v>51</v>
      </c>
      <c r="D71" s="24" t="s">
        <v>76</v>
      </c>
      <c r="E71" s="15">
        <f>9089.2-4637.81</f>
        <v>4451.3900000000003</v>
      </c>
    </row>
    <row r="72" spans="1:9" x14ac:dyDescent="0.25">
      <c r="A72" s="5"/>
      <c r="B72" s="6"/>
      <c r="C72" s="6"/>
      <c r="D72" s="17" t="s">
        <v>77</v>
      </c>
      <c r="E72" s="18">
        <f>E58+E62+E67+E68</f>
        <v>4163080.31</v>
      </c>
      <c r="F72" s="79"/>
    </row>
    <row r="73" spans="1:9" x14ac:dyDescent="0.25">
      <c r="A73" s="5"/>
      <c r="B73" s="6"/>
      <c r="C73" s="6"/>
      <c r="D73" s="17"/>
      <c r="E73" s="13"/>
    </row>
    <row r="74" spans="1:9" x14ac:dyDescent="0.25">
      <c r="A74" s="5" t="s">
        <v>24</v>
      </c>
      <c r="B74" s="6"/>
      <c r="C74" s="6"/>
      <c r="D74" s="20" t="s">
        <v>78</v>
      </c>
      <c r="E74" s="13"/>
    </row>
    <row r="75" spans="1:9" hidden="1" x14ac:dyDescent="0.25">
      <c r="A75" s="5"/>
      <c r="B75" s="6">
        <v>1</v>
      </c>
      <c r="C75" s="6"/>
      <c r="D75" s="6" t="s">
        <v>79</v>
      </c>
      <c r="E75" s="15">
        <v>0</v>
      </c>
    </row>
    <row r="76" spans="1:9" hidden="1" x14ac:dyDescent="0.25">
      <c r="A76" s="5"/>
      <c r="B76" s="6">
        <v>2</v>
      </c>
      <c r="C76" s="6"/>
      <c r="D76" s="6" t="s">
        <v>58</v>
      </c>
      <c r="E76" s="15">
        <v>0</v>
      </c>
    </row>
    <row r="77" spans="1:9" x14ac:dyDescent="0.25">
      <c r="A77" s="5"/>
      <c r="B77" s="6"/>
      <c r="C77" s="6"/>
      <c r="D77" s="17" t="s">
        <v>80</v>
      </c>
      <c r="E77" s="18">
        <f>E75+E76</f>
        <v>0</v>
      </c>
    </row>
    <row r="78" spans="1:9" x14ac:dyDescent="0.25">
      <c r="A78" s="5"/>
      <c r="B78" s="6"/>
      <c r="C78" s="6"/>
      <c r="D78" s="17"/>
      <c r="E78" s="13"/>
    </row>
    <row r="79" spans="1:9" x14ac:dyDescent="0.25">
      <c r="A79" s="5" t="s">
        <v>45</v>
      </c>
      <c r="B79" s="6"/>
      <c r="C79" s="6"/>
      <c r="D79" s="14" t="s">
        <v>81</v>
      </c>
      <c r="E79" s="13"/>
    </row>
    <row r="80" spans="1:9" x14ac:dyDescent="0.25">
      <c r="A80" s="5"/>
      <c r="B80" s="6">
        <v>1</v>
      </c>
      <c r="C80" s="6"/>
      <c r="D80" s="6" t="s">
        <v>82</v>
      </c>
      <c r="E80" s="22">
        <v>1470072.27</v>
      </c>
    </row>
    <row r="81" spans="1:8" x14ac:dyDescent="0.25">
      <c r="A81" s="5"/>
      <c r="B81" s="6"/>
      <c r="C81" s="6" t="s">
        <v>28</v>
      </c>
      <c r="D81" s="27" t="s">
        <v>83</v>
      </c>
      <c r="E81" s="15">
        <v>1470072.27</v>
      </c>
    </row>
    <row r="82" spans="1:8" hidden="1" x14ac:dyDescent="0.25">
      <c r="A82" s="5"/>
      <c r="B82" s="6"/>
      <c r="C82" s="6" t="s">
        <v>49</v>
      </c>
      <c r="D82" s="27" t="s">
        <v>84</v>
      </c>
      <c r="E82" s="15"/>
    </row>
    <row r="83" spans="1:8" hidden="1" x14ac:dyDescent="0.25">
      <c r="A83" s="5"/>
      <c r="B83" s="6">
        <v>2</v>
      </c>
      <c r="C83" s="6"/>
      <c r="D83" s="6" t="s">
        <v>85</v>
      </c>
      <c r="E83" s="15">
        <v>0</v>
      </c>
    </row>
    <row r="84" spans="1:8" hidden="1" x14ac:dyDescent="0.25">
      <c r="A84" s="5"/>
      <c r="B84" s="6">
        <v>3</v>
      </c>
      <c r="C84" s="6"/>
      <c r="D84" s="16" t="s">
        <v>86</v>
      </c>
      <c r="E84" s="15">
        <v>0</v>
      </c>
    </row>
    <row r="85" spans="1:8" hidden="1" x14ac:dyDescent="0.25">
      <c r="A85" s="5"/>
      <c r="B85" s="6">
        <v>4</v>
      </c>
      <c r="C85" s="6"/>
      <c r="D85" s="32" t="s">
        <v>87</v>
      </c>
      <c r="E85" s="15">
        <v>0</v>
      </c>
    </row>
    <row r="86" spans="1:8" ht="15.75" thickBot="1" x14ac:dyDescent="0.3">
      <c r="A86" s="5"/>
      <c r="B86" s="6"/>
      <c r="C86" s="6"/>
      <c r="D86" s="17" t="s">
        <v>88</v>
      </c>
      <c r="E86" s="33">
        <f>E80+E83+E84+E85</f>
        <v>1470072.27</v>
      </c>
      <c r="H86" s="73"/>
    </row>
    <row r="87" spans="1:8" ht="15.75" thickBot="1" x14ac:dyDescent="0.3">
      <c r="A87" s="5"/>
      <c r="B87" s="6"/>
      <c r="C87" s="6"/>
      <c r="D87" s="17" t="s">
        <v>89</v>
      </c>
      <c r="E87" s="11">
        <f>E56+E72+E77+E86</f>
        <v>5633152.5800000001</v>
      </c>
    </row>
    <row r="88" spans="1:8" x14ac:dyDescent="0.25">
      <c r="A88" s="5"/>
      <c r="B88" s="6"/>
      <c r="C88" s="6"/>
      <c r="D88" s="6"/>
      <c r="E88" s="13"/>
    </row>
    <row r="89" spans="1:8" ht="15.75" thickBot="1" x14ac:dyDescent="0.3">
      <c r="A89" s="5"/>
      <c r="B89" s="6"/>
      <c r="C89" s="6"/>
      <c r="D89" s="12" t="s">
        <v>90</v>
      </c>
      <c r="E89" s="13"/>
    </row>
    <row r="90" spans="1:8" hidden="1" x14ac:dyDescent="0.25">
      <c r="A90" s="5" t="s">
        <v>91</v>
      </c>
      <c r="B90" s="6">
        <v>1</v>
      </c>
      <c r="C90" s="6"/>
      <c r="D90" s="6" t="s">
        <v>92</v>
      </c>
      <c r="E90" s="15">
        <v>0</v>
      </c>
    </row>
    <row r="91" spans="1:8" ht="15.75" hidden="1" thickBot="1" x14ac:dyDescent="0.3">
      <c r="A91" s="5" t="s">
        <v>91</v>
      </c>
      <c r="B91" s="6">
        <v>2</v>
      </c>
      <c r="C91" s="6"/>
      <c r="D91" s="6" t="s">
        <v>93</v>
      </c>
      <c r="E91" s="15"/>
    </row>
    <row r="92" spans="1:8" ht="15.75" thickBot="1" x14ac:dyDescent="0.3">
      <c r="A92" s="5"/>
      <c r="B92" s="6"/>
      <c r="C92" s="6"/>
      <c r="D92" s="17" t="s">
        <v>94</v>
      </c>
      <c r="E92" s="11">
        <f>E90+E91</f>
        <v>0</v>
      </c>
    </row>
    <row r="93" spans="1:8" ht="15.75" thickBot="1" x14ac:dyDescent="0.3">
      <c r="A93" s="5"/>
      <c r="B93" s="6"/>
      <c r="C93" s="6"/>
      <c r="D93" s="17"/>
      <c r="E93" s="13"/>
    </row>
    <row r="94" spans="1:8" ht="15.75" thickBot="1" x14ac:dyDescent="0.3">
      <c r="A94" s="3"/>
      <c r="B94" s="4"/>
      <c r="C94" s="4"/>
      <c r="D94" s="34" t="s">
        <v>95</v>
      </c>
      <c r="E94" s="35">
        <f>E5+E52+E87+E92</f>
        <v>5784338.1399999997</v>
      </c>
      <c r="G94" s="79"/>
    </row>
    <row r="95" spans="1:8" ht="15.75" thickTop="1" x14ac:dyDescent="0.25">
      <c r="A95" s="36"/>
      <c r="B95" s="37"/>
      <c r="C95" s="37"/>
      <c r="D95" s="37"/>
      <c r="E95" s="38"/>
    </row>
    <row r="96" spans="1:8" x14ac:dyDescent="0.25">
      <c r="A96" s="36"/>
      <c r="B96" s="37"/>
      <c r="C96" s="37"/>
      <c r="D96" s="37"/>
      <c r="E96" s="38"/>
      <c r="G96" s="80"/>
    </row>
    <row r="97" spans="1:5" x14ac:dyDescent="0.25">
      <c r="A97" s="36"/>
      <c r="B97" s="37"/>
      <c r="C97" s="37"/>
      <c r="D97" s="37"/>
      <c r="E97" s="39"/>
    </row>
    <row r="98" spans="1:5" x14ac:dyDescent="0.25">
      <c r="A98" s="36"/>
      <c r="B98" s="37"/>
      <c r="C98" s="37"/>
      <c r="D98" s="37"/>
      <c r="E98" s="39"/>
    </row>
    <row r="99" spans="1:5" x14ac:dyDescent="0.25">
      <c r="A99" s="36"/>
      <c r="B99" s="37"/>
      <c r="C99" s="37"/>
    </row>
    <row r="100" spans="1:5" x14ac:dyDescent="0.25">
      <c r="A100" s="36"/>
      <c r="B100" s="37"/>
      <c r="C100" s="37"/>
    </row>
  </sheetData>
  <mergeCells count="2"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4522-4944-4C29-8E5C-3F844FCEFA8D}">
  <dimension ref="A1:Y67"/>
  <sheetViews>
    <sheetView topLeftCell="A24" workbookViewId="0">
      <selection activeCell="T27" sqref="T27"/>
    </sheetView>
  </sheetViews>
  <sheetFormatPr defaultRowHeight="15" x14ac:dyDescent="0.25"/>
  <cols>
    <col min="1" max="1" width="3.28515625" style="40" customWidth="1"/>
    <col min="2" max="2" width="4.7109375" style="40" customWidth="1"/>
    <col min="3" max="3" width="2.5703125" style="40" bestFit="1" customWidth="1"/>
    <col min="4" max="4" width="53" style="40" customWidth="1"/>
    <col min="5" max="5" width="17.7109375" style="78" customWidth="1"/>
    <col min="6" max="7" width="9.140625" hidden="1" customWidth="1"/>
    <col min="8" max="8" width="9.5703125" hidden="1" customWidth="1"/>
    <col min="9" max="18" width="9.140625" hidden="1" customWidth="1"/>
    <col min="21" max="21" width="11.7109375" bestFit="1" customWidth="1"/>
    <col min="23" max="23" width="12.28515625" bestFit="1" customWidth="1"/>
    <col min="25" max="25" width="12.28515625" bestFit="1" customWidth="1"/>
  </cols>
  <sheetData>
    <row r="1" spans="1:21" ht="15.75" thickTop="1" x14ac:dyDescent="0.25">
      <c r="A1" s="43"/>
      <c r="B1" s="44"/>
      <c r="C1" s="44"/>
      <c r="D1" s="91" t="s">
        <v>149</v>
      </c>
      <c r="E1" s="93" t="s">
        <v>151</v>
      </c>
    </row>
    <row r="2" spans="1:21" ht="15.75" thickBot="1" x14ac:dyDescent="0.3">
      <c r="A2" s="45"/>
      <c r="B2" s="46"/>
      <c r="C2" s="46"/>
      <c r="D2" s="92"/>
      <c r="E2" s="94"/>
    </row>
    <row r="3" spans="1:21" ht="15.75" thickTop="1" x14ac:dyDescent="0.25">
      <c r="A3" s="43"/>
      <c r="B3" s="44"/>
      <c r="C3" s="47"/>
      <c r="D3" s="48" t="s">
        <v>96</v>
      </c>
      <c r="E3" s="49"/>
    </row>
    <row r="4" spans="1:21" x14ac:dyDescent="0.25">
      <c r="A4" s="50" t="s">
        <v>3</v>
      </c>
      <c r="B4" s="37"/>
      <c r="C4" s="51"/>
      <c r="D4" s="37" t="s">
        <v>97</v>
      </c>
      <c r="E4" s="52">
        <f>+'SP attivo'!E94-E21-E24-E45-E55</f>
        <v>711716.51999999955</v>
      </c>
    </row>
    <row r="5" spans="1:21" x14ac:dyDescent="0.25">
      <c r="A5" s="50" t="s">
        <v>14</v>
      </c>
      <c r="B5" s="37"/>
      <c r="C5" s="51"/>
      <c r="D5" s="37" t="s">
        <v>98</v>
      </c>
      <c r="E5" s="53">
        <f>SUM(E6:E10)</f>
        <v>0</v>
      </c>
    </row>
    <row r="6" spans="1:21" hidden="1" x14ac:dyDescent="0.25">
      <c r="A6" s="50"/>
      <c r="B6" s="37" t="s">
        <v>28</v>
      </c>
      <c r="C6" s="51"/>
      <c r="D6" s="54" t="s">
        <v>99</v>
      </c>
      <c r="E6" s="52">
        <v>0</v>
      </c>
    </row>
    <row r="7" spans="1:21" hidden="1" x14ac:dyDescent="0.25">
      <c r="A7" s="50"/>
      <c r="B7" s="37" t="s">
        <v>49</v>
      </c>
      <c r="C7" s="51"/>
      <c r="D7" s="54" t="s">
        <v>100</v>
      </c>
      <c r="E7" s="52">
        <v>0</v>
      </c>
      <c r="U7" s="73"/>
    </row>
    <row r="8" spans="1:21" hidden="1" x14ac:dyDescent="0.25">
      <c r="A8" s="50"/>
      <c r="B8" s="37" t="s">
        <v>51</v>
      </c>
      <c r="C8" s="51"/>
      <c r="D8" s="54" t="s">
        <v>101</v>
      </c>
      <c r="E8" s="52">
        <v>0</v>
      </c>
    </row>
    <row r="9" spans="1:21" ht="30" hidden="1" x14ac:dyDescent="0.25">
      <c r="A9" s="50"/>
      <c r="B9" s="37" t="s">
        <v>56</v>
      </c>
      <c r="C9" s="51"/>
      <c r="D9" s="55" t="s">
        <v>102</v>
      </c>
      <c r="E9" s="52">
        <v>0</v>
      </c>
    </row>
    <row r="10" spans="1:21" hidden="1" x14ac:dyDescent="0.25">
      <c r="A10" s="50"/>
      <c r="B10" s="37" t="s">
        <v>103</v>
      </c>
      <c r="C10" s="51"/>
      <c r="D10" s="55" t="s">
        <v>104</v>
      </c>
      <c r="E10" s="52">
        <v>0</v>
      </c>
    </row>
    <row r="11" spans="1:21" x14ac:dyDescent="0.25">
      <c r="A11" s="50" t="s">
        <v>24</v>
      </c>
      <c r="B11" s="37"/>
      <c r="C11" s="51"/>
      <c r="D11" s="37" t="s">
        <v>105</v>
      </c>
      <c r="E11" s="52">
        <v>0</v>
      </c>
    </row>
    <row r="12" spans="1:21" ht="15.75" thickBot="1" x14ac:dyDescent="0.3">
      <c r="A12" s="50"/>
      <c r="B12" s="37"/>
      <c r="C12" s="51"/>
      <c r="D12" s="48"/>
      <c r="E12" s="56"/>
    </row>
    <row r="13" spans="1:21" ht="15.75" thickBot="1" x14ac:dyDescent="0.3">
      <c r="A13" s="50"/>
      <c r="B13" s="37"/>
      <c r="C13" s="51"/>
      <c r="D13" s="57" t="s">
        <v>106</v>
      </c>
      <c r="E13" s="58">
        <f>E4+E5+E11</f>
        <v>711716.51999999955</v>
      </c>
    </row>
    <row r="14" spans="1:21" x14ac:dyDescent="0.25">
      <c r="A14" s="50"/>
      <c r="B14" s="37"/>
      <c r="C14" s="51"/>
      <c r="D14" s="37"/>
      <c r="E14" s="56"/>
    </row>
    <row r="15" spans="1:21" x14ac:dyDescent="0.25">
      <c r="A15" s="50"/>
      <c r="B15" s="37"/>
      <c r="C15" s="51"/>
      <c r="D15" s="48" t="s">
        <v>107</v>
      </c>
      <c r="E15" s="56"/>
    </row>
    <row r="16" spans="1:21" hidden="1" x14ac:dyDescent="0.25">
      <c r="A16" s="50"/>
      <c r="B16" s="37">
        <v>1</v>
      </c>
      <c r="C16" s="51"/>
      <c r="D16" s="37" t="s">
        <v>108</v>
      </c>
      <c r="E16" s="52">
        <v>0</v>
      </c>
    </row>
    <row r="17" spans="1:12" hidden="1" x14ac:dyDescent="0.25">
      <c r="A17" s="50"/>
      <c r="B17" s="37">
        <v>2</v>
      </c>
      <c r="C17" s="51"/>
      <c r="D17" s="37" t="s">
        <v>109</v>
      </c>
      <c r="E17" s="52">
        <v>0</v>
      </c>
    </row>
    <row r="18" spans="1:12" x14ac:dyDescent="0.25">
      <c r="A18" s="50"/>
      <c r="B18" s="37">
        <v>3</v>
      </c>
      <c r="C18" s="51"/>
      <c r="D18" s="37" t="s">
        <v>110</v>
      </c>
      <c r="E18" s="52">
        <v>2000</v>
      </c>
    </row>
    <row r="19" spans="1:12" hidden="1" x14ac:dyDescent="0.25">
      <c r="A19" s="50"/>
      <c r="B19" s="37">
        <v>4</v>
      </c>
      <c r="C19" s="51"/>
      <c r="D19" s="37" t="s">
        <v>152</v>
      </c>
      <c r="E19" s="52">
        <v>0</v>
      </c>
    </row>
    <row r="20" spans="1:12" ht="15.75" thickBot="1" x14ac:dyDescent="0.3">
      <c r="A20" s="50"/>
      <c r="B20" s="37"/>
      <c r="C20" s="51"/>
      <c r="D20" s="48"/>
      <c r="E20" s="56"/>
    </row>
    <row r="21" spans="1:12" ht="15.75" thickBot="1" x14ac:dyDescent="0.3">
      <c r="A21" s="50"/>
      <c r="B21" s="37"/>
      <c r="C21" s="51"/>
      <c r="D21" s="57" t="s">
        <v>111</v>
      </c>
      <c r="E21" s="58">
        <f>SUM(E16:E20)</f>
        <v>2000</v>
      </c>
    </row>
    <row r="22" spans="1:12" x14ac:dyDescent="0.25">
      <c r="A22" s="50"/>
      <c r="B22" s="37"/>
      <c r="C22" s="51"/>
      <c r="D22" s="57"/>
      <c r="E22" s="56"/>
    </row>
    <row r="23" spans="1:12" ht="15.75" thickBot="1" x14ac:dyDescent="0.3">
      <c r="A23" s="50"/>
      <c r="B23" s="37"/>
      <c r="C23" s="51"/>
      <c r="D23" s="59" t="s">
        <v>112</v>
      </c>
      <c r="E23" s="52">
        <v>15103</v>
      </c>
    </row>
    <row r="24" spans="1:12" ht="15.75" thickBot="1" x14ac:dyDescent="0.3">
      <c r="A24" s="50"/>
      <c r="B24" s="37"/>
      <c r="C24" s="51"/>
      <c r="D24" s="57" t="s">
        <v>113</v>
      </c>
      <c r="E24" s="58">
        <f>E23</f>
        <v>15103</v>
      </c>
    </row>
    <row r="25" spans="1:12" x14ac:dyDescent="0.25">
      <c r="A25" s="50"/>
      <c r="B25" s="37"/>
      <c r="C25" s="51"/>
      <c r="D25" s="57"/>
      <c r="E25" s="56"/>
    </row>
    <row r="26" spans="1:12" x14ac:dyDescent="0.25">
      <c r="A26" s="50"/>
      <c r="B26" s="37"/>
      <c r="C26" s="51"/>
      <c r="D26" s="60" t="s">
        <v>114</v>
      </c>
      <c r="E26" s="56"/>
    </row>
    <row r="27" spans="1:12" x14ac:dyDescent="0.25">
      <c r="A27" s="50"/>
      <c r="B27" s="37">
        <v>1</v>
      </c>
      <c r="C27" s="51"/>
      <c r="D27" s="37" t="s">
        <v>115</v>
      </c>
      <c r="E27" s="53">
        <f>E28+E29+E30+E31</f>
        <v>0</v>
      </c>
    </row>
    <row r="28" spans="1:12" hidden="1" x14ac:dyDescent="0.25">
      <c r="A28" s="50"/>
      <c r="B28" s="37"/>
      <c r="C28" s="51" t="s">
        <v>116</v>
      </c>
      <c r="D28" s="54" t="s">
        <v>117</v>
      </c>
      <c r="E28" s="52">
        <v>0</v>
      </c>
    </row>
    <row r="29" spans="1:12" hidden="1" x14ac:dyDescent="0.25">
      <c r="A29" s="50"/>
      <c r="B29" s="37"/>
      <c r="C29" s="51" t="s">
        <v>49</v>
      </c>
      <c r="D29" s="54" t="s">
        <v>118</v>
      </c>
      <c r="E29" s="52">
        <v>0</v>
      </c>
      <c r="F29" s="61">
        <f>SUM('[1]PdC Patrimoniale'!E1811:E1830)</f>
        <v>0</v>
      </c>
      <c r="G29" s="61">
        <f>SUM('[1]PdC Patrimoniale'!E1851:E1863)</f>
        <v>0</v>
      </c>
      <c r="H29" s="61">
        <f>SUM('[1]PdC Patrimoniale'!E1865:E1884)</f>
        <v>0</v>
      </c>
      <c r="I29" s="61">
        <f>SUM('[1]PdC Patrimoniale'!E1891:E1904)</f>
        <v>0</v>
      </c>
      <c r="J29" s="61">
        <f>SUM('[1]PdC Patrimoniale'!E1906:E1926)</f>
        <v>0</v>
      </c>
      <c r="K29" s="61">
        <f>SUM('[1]PdC Patrimoniale'!E1933:E1946)</f>
        <v>0</v>
      </c>
      <c r="L29" s="61">
        <f>SUM('[1]PdC Patrimoniale'!E1948:E1968)</f>
        <v>0</v>
      </c>
    </row>
    <row r="30" spans="1:12" hidden="1" x14ac:dyDescent="0.25">
      <c r="A30" s="50"/>
      <c r="B30" s="37"/>
      <c r="C30" s="51" t="s">
        <v>51</v>
      </c>
      <c r="D30" s="54" t="s">
        <v>119</v>
      </c>
      <c r="E30" s="52">
        <v>0</v>
      </c>
    </row>
    <row r="31" spans="1:12" hidden="1" x14ac:dyDescent="0.25">
      <c r="A31" s="50"/>
      <c r="B31" s="62"/>
      <c r="C31" s="51" t="s">
        <v>56</v>
      </c>
      <c r="D31" s="54" t="s">
        <v>120</v>
      </c>
      <c r="E31" s="52">
        <v>0</v>
      </c>
    </row>
    <row r="32" spans="1:12" x14ac:dyDescent="0.25">
      <c r="A32" s="50"/>
      <c r="B32" s="37">
        <v>2</v>
      </c>
      <c r="C32" s="51"/>
      <c r="D32" s="37" t="s">
        <v>121</v>
      </c>
      <c r="E32" s="52">
        <v>519363.92</v>
      </c>
    </row>
    <row r="33" spans="1:21" x14ac:dyDescent="0.25">
      <c r="A33" s="50"/>
      <c r="B33" s="37">
        <v>3</v>
      </c>
      <c r="C33" s="51"/>
      <c r="D33" s="37" t="s">
        <v>122</v>
      </c>
      <c r="E33" s="52" t="s">
        <v>91</v>
      </c>
    </row>
    <row r="34" spans="1:21" x14ac:dyDescent="0.25">
      <c r="A34" s="50"/>
      <c r="B34" s="37">
        <v>4</v>
      </c>
      <c r="C34" s="63"/>
      <c r="D34" s="64" t="s">
        <v>123</v>
      </c>
      <c r="E34" s="53">
        <f>E35+E36+E37+E38+E39</f>
        <v>1169263.69</v>
      </c>
    </row>
    <row r="35" spans="1:21" x14ac:dyDescent="0.25">
      <c r="A35" s="50"/>
      <c r="B35" s="62"/>
      <c r="C35" s="51" t="s">
        <v>28</v>
      </c>
      <c r="D35" s="55" t="s">
        <v>124</v>
      </c>
      <c r="E35" s="52">
        <v>0</v>
      </c>
    </row>
    <row r="36" spans="1:21" x14ac:dyDescent="0.25">
      <c r="A36" s="50"/>
      <c r="B36" s="62"/>
      <c r="C36" s="51" t="s">
        <v>49</v>
      </c>
      <c r="D36" s="55" t="s">
        <v>54</v>
      </c>
      <c r="E36" s="52">
        <v>1006339.69</v>
      </c>
      <c r="F36" s="61">
        <f>SUM('[1]PdC Patrimoniale'!E2102:E2132)</f>
        <v>39000</v>
      </c>
      <c r="G36" s="61">
        <f>SUM('[1]PdC Patrimoniale'!E2170:E2182)</f>
        <v>0</v>
      </c>
      <c r="H36" s="61">
        <f>SUM('[1]PdC Patrimoniale'!E2184:E2203)</f>
        <v>0</v>
      </c>
      <c r="I36" s="61">
        <f>SUM('[1]PdC Patrimoniale'!E2223:E2236)</f>
        <v>0</v>
      </c>
      <c r="J36" s="61">
        <f>SUM('[1]PdC Patrimoniale'!E2238:E2260)</f>
        <v>163839.69</v>
      </c>
      <c r="K36" s="61">
        <f>SUM('[1]PdC Patrimoniale'!E2287:E2299)</f>
        <v>0</v>
      </c>
      <c r="L36" s="61">
        <f>SUM('[1]PdC Patrimoniale'!E2301:E2320)</f>
        <v>0</v>
      </c>
      <c r="M36" s="61">
        <f>SUM('[1]PdC Patrimoniale'!E2346:E2358)</f>
        <v>0</v>
      </c>
      <c r="N36" s="61">
        <f>SUM('[1]PdC Patrimoniale'!E2360:E2379)</f>
        <v>0</v>
      </c>
      <c r="O36" s="61">
        <f>SUM('[1]PdC Patrimoniale'!E2405:E2417)</f>
        <v>0</v>
      </c>
      <c r="P36" s="61">
        <f>SUM('[1]PdC Patrimoniale'!E2419:E2438)</f>
        <v>0</v>
      </c>
      <c r="Q36" s="61">
        <f>SUM('[1]PdC Patrimoniale'!E2464:E2476)</f>
        <v>0</v>
      </c>
      <c r="R36" s="61">
        <f>SUM('[1]PdC Patrimoniale'!E2478:E2500)</f>
        <v>188702.52</v>
      </c>
      <c r="U36" s="73"/>
    </row>
    <row r="37" spans="1:21" x14ac:dyDescent="0.25">
      <c r="A37" s="50"/>
      <c r="B37" s="37"/>
      <c r="C37" s="51" t="s">
        <v>51</v>
      </c>
      <c r="D37" s="54" t="s">
        <v>48</v>
      </c>
      <c r="E37" s="52">
        <v>0</v>
      </c>
    </row>
    <row r="38" spans="1:21" x14ac:dyDescent="0.25">
      <c r="A38" s="50"/>
      <c r="B38" s="37"/>
      <c r="C38" s="51" t="s">
        <v>56</v>
      </c>
      <c r="D38" s="54" t="s">
        <v>50</v>
      </c>
      <c r="E38" s="52">
        <v>0</v>
      </c>
    </row>
    <row r="39" spans="1:21" x14ac:dyDescent="0.25">
      <c r="A39" s="50"/>
      <c r="B39" s="37"/>
      <c r="C39" s="51" t="s">
        <v>103</v>
      </c>
      <c r="D39" s="54" t="s">
        <v>52</v>
      </c>
      <c r="E39" s="52">
        <v>162924</v>
      </c>
      <c r="U39" s="73"/>
    </row>
    <row r="40" spans="1:21" x14ac:dyDescent="0.25">
      <c r="A40" s="50"/>
      <c r="B40" s="37">
        <v>5</v>
      </c>
      <c r="C40" s="51"/>
      <c r="D40" s="37" t="s">
        <v>125</v>
      </c>
      <c r="E40" s="53">
        <f>E41+E42+E43+E44</f>
        <v>350108.1</v>
      </c>
    </row>
    <row r="41" spans="1:21" x14ac:dyDescent="0.25">
      <c r="A41" s="50"/>
      <c r="B41" s="37"/>
      <c r="C41" s="51" t="s">
        <v>28</v>
      </c>
      <c r="D41" s="54" t="s">
        <v>126</v>
      </c>
      <c r="E41" s="52">
        <v>68812.13</v>
      </c>
      <c r="U41" s="73"/>
    </row>
    <row r="42" spans="1:21" x14ac:dyDescent="0.25">
      <c r="A42" s="50"/>
      <c r="B42" s="37"/>
      <c r="C42" s="51" t="s">
        <v>49</v>
      </c>
      <c r="D42" s="54" t="s">
        <v>127</v>
      </c>
      <c r="E42" s="52">
        <v>25189.16</v>
      </c>
    </row>
    <row r="43" spans="1:21" x14ac:dyDescent="0.25">
      <c r="A43" s="50"/>
      <c r="B43" s="37"/>
      <c r="C43" s="51" t="s">
        <v>51</v>
      </c>
      <c r="D43" s="54" t="s">
        <v>128</v>
      </c>
      <c r="E43" s="52">
        <v>0</v>
      </c>
    </row>
    <row r="44" spans="1:21" ht="15.75" thickBot="1" x14ac:dyDescent="0.3">
      <c r="A44" s="50"/>
      <c r="B44" s="37"/>
      <c r="C44" s="51" t="s">
        <v>56</v>
      </c>
      <c r="D44" s="65" t="s">
        <v>76</v>
      </c>
      <c r="E44" s="52">
        <f>255833.69+273.12</f>
        <v>256106.81</v>
      </c>
    </row>
    <row r="45" spans="1:21" ht="15.75" thickBot="1" x14ac:dyDescent="0.3">
      <c r="A45" s="66"/>
      <c r="B45" s="67"/>
      <c r="C45" s="68"/>
      <c r="D45" s="69" t="s">
        <v>129</v>
      </c>
      <c r="E45" s="86">
        <f>+E32+E34+E40</f>
        <v>2038735.71</v>
      </c>
      <c r="U45" s="73"/>
    </row>
    <row r="46" spans="1:21" x14ac:dyDescent="0.25">
      <c r="A46" s="50"/>
      <c r="B46" s="37"/>
      <c r="C46" s="51"/>
      <c r="D46" s="37"/>
      <c r="E46" s="70"/>
    </row>
    <row r="47" spans="1:21" x14ac:dyDescent="0.25">
      <c r="A47" s="50"/>
      <c r="B47" s="37"/>
      <c r="C47" s="51"/>
      <c r="D47" s="60" t="s">
        <v>130</v>
      </c>
      <c r="E47" s="70"/>
    </row>
    <row r="48" spans="1:21" x14ac:dyDescent="0.25">
      <c r="A48" s="50" t="s">
        <v>3</v>
      </c>
      <c r="B48" s="37"/>
      <c r="C48" s="51"/>
      <c r="D48" s="37" t="s">
        <v>131</v>
      </c>
      <c r="E48" s="71">
        <v>0</v>
      </c>
    </row>
    <row r="49" spans="1:25" x14ac:dyDescent="0.25">
      <c r="A49" s="50" t="s">
        <v>14</v>
      </c>
      <c r="B49" s="37"/>
      <c r="C49" s="51"/>
      <c r="D49" s="37" t="s">
        <v>132</v>
      </c>
      <c r="E49" s="53">
        <f>E50+E53+E54</f>
        <v>3016782.91</v>
      </c>
    </row>
    <row r="50" spans="1:25" x14ac:dyDescent="0.25">
      <c r="A50" s="50"/>
      <c r="B50" s="37">
        <v>1</v>
      </c>
      <c r="C50" s="51"/>
      <c r="D50" s="37" t="s">
        <v>133</v>
      </c>
      <c r="E50" s="53">
        <f>E51+E52</f>
        <v>3016782.91</v>
      </c>
    </row>
    <row r="51" spans="1:25" ht="15.75" thickBot="1" x14ac:dyDescent="0.3">
      <c r="A51" s="50"/>
      <c r="B51" s="37"/>
      <c r="C51" s="51" t="s">
        <v>28</v>
      </c>
      <c r="D51" s="37" t="s">
        <v>134</v>
      </c>
      <c r="E51" s="52">
        <v>3016782.91</v>
      </c>
      <c r="F51" s="61">
        <f>SUM('[1]PdC Patrimoniale'!E2846:E2865)</f>
        <v>0</v>
      </c>
    </row>
    <row r="52" spans="1:25" hidden="1" x14ac:dyDescent="0.25">
      <c r="A52" s="50"/>
      <c r="B52" s="37"/>
      <c r="C52" s="51" t="s">
        <v>49</v>
      </c>
      <c r="D52" s="37" t="s">
        <v>135</v>
      </c>
      <c r="E52" s="52">
        <v>0</v>
      </c>
    </row>
    <row r="53" spans="1:25" hidden="1" x14ac:dyDescent="0.25">
      <c r="A53" s="50"/>
      <c r="B53" s="37">
        <v>2</v>
      </c>
      <c r="C53" s="51"/>
      <c r="D53" s="37" t="s">
        <v>136</v>
      </c>
      <c r="E53" s="52">
        <v>0</v>
      </c>
      <c r="F53" s="61"/>
    </row>
    <row r="54" spans="1:25" ht="15.75" hidden="1" thickBot="1" x14ac:dyDescent="0.3">
      <c r="A54" s="50"/>
      <c r="B54" s="37">
        <v>3</v>
      </c>
      <c r="C54" s="51"/>
      <c r="D54" s="37" t="s">
        <v>137</v>
      </c>
      <c r="E54" s="52"/>
    </row>
    <row r="55" spans="1:25" ht="15.75" thickBot="1" x14ac:dyDescent="0.3">
      <c r="A55" s="50"/>
      <c r="B55" s="37"/>
      <c r="C55" s="51"/>
      <c r="D55" s="57" t="s">
        <v>138</v>
      </c>
      <c r="E55" s="72">
        <f>E48+E49</f>
        <v>3016782.91</v>
      </c>
      <c r="W55" s="73"/>
      <c r="Y55" s="73"/>
    </row>
    <row r="56" spans="1:25" ht="15.75" thickBot="1" x14ac:dyDescent="0.3">
      <c r="A56" s="50"/>
      <c r="B56" s="37"/>
      <c r="C56" s="51"/>
      <c r="D56" s="37"/>
      <c r="E56" s="70"/>
    </row>
    <row r="57" spans="1:25" ht="15.75" thickBot="1" x14ac:dyDescent="0.3">
      <c r="A57" s="50"/>
      <c r="B57" s="37"/>
      <c r="C57" s="51"/>
      <c r="D57" s="57" t="s">
        <v>139</v>
      </c>
      <c r="E57" s="72">
        <f>+E55+E45+E24+E21+E13</f>
        <v>5784338.1399999997</v>
      </c>
      <c r="T57" s="80"/>
    </row>
    <row r="58" spans="1:25" x14ac:dyDescent="0.25">
      <c r="A58" s="81"/>
      <c r="B58" s="82"/>
      <c r="C58" s="83"/>
      <c r="D58" s="84"/>
      <c r="E58" s="85"/>
    </row>
    <row r="59" spans="1:25" hidden="1" x14ac:dyDescent="0.25">
      <c r="A59" s="50"/>
      <c r="B59" s="37"/>
      <c r="C59" s="51"/>
      <c r="D59" s="74" t="s">
        <v>140</v>
      </c>
      <c r="E59" s="70"/>
    </row>
    <row r="60" spans="1:25" hidden="1" x14ac:dyDescent="0.25">
      <c r="A60" s="50"/>
      <c r="B60" s="37"/>
      <c r="C60" s="51"/>
      <c r="D60" s="37" t="s">
        <v>141</v>
      </c>
      <c r="E60" s="75">
        <v>0</v>
      </c>
    </row>
    <row r="61" spans="1:25" hidden="1" x14ac:dyDescent="0.25">
      <c r="A61" s="50"/>
      <c r="B61" s="37"/>
      <c r="C61" s="51"/>
      <c r="D61" s="37" t="s">
        <v>142</v>
      </c>
      <c r="E61" s="75">
        <v>0</v>
      </c>
    </row>
    <row r="62" spans="1:25" hidden="1" x14ac:dyDescent="0.25">
      <c r="A62" s="50"/>
      <c r="B62" s="37"/>
      <c r="C62" s="51"/>
      <c r="D62" s="37" t="s">
        <v>143</v>
      </c>
      <c r="E62" s="75">
        <v>0</v>
      </c>
    </row>
    <row r="63" spans="1:25" hidden="1" x14ac:dyDescent="0.25">
      <c r="A63" s="50"/>
      <c r="B63" s="37"/>
      <c r="C63" s="51"/>
      <c r="D63" s="37" t="s">
        <v>144</v>
      </c>
      <c r="E63" s="75">
        <v>0</v>
      </c>
    </row>
    <row r="64" spans="1:25" hidden="1" x14ac:dyDescent="0.25">
      <c r="A64" s="50"/>
      <c r="B64" s="37"/>
      <c r="C64" s="51"/>
      <c r="D64" s="37" t="s">
        <v>145</v>
      </c>
      <c r="E64" s="75">
        <v>0</v>
      </c>
    </row>
    <row r="65" spans="1:5" hidden="1" x14ac:dyDescent="0.25">
      <c r="A65" s="50"/>
      <c r="B65" s="37"/>
      <c r="C65" s="51"/>
      <c r="D65" s="37" t="s">
        <v>146</v>
      </c>
      <c r="E65" s="75">
        <v>0</v>
      </c>
    </row>
    <row r="66" spans="1:5" ht="15.75" hidden="1" thickBot="1" x14ac:dyDescent="0.3">
      <c r="A66" s="50"/>
      <c r="B66" s="37"/>
      <c r="C66" s="51"/>
      <c r="D66" s="37" t="s">
        <v>147</v>
      </c>
      <c r="E66" s="75">
        <v>0</v>
      </c>
    </row>
    <row r="67" spans="1:5" ht="15.75" hidden="1" thickBot="1" x14ac:dyDescent="0.3">
      <c r="A67" s="45"/>
      <c r="B67" s="46"/>
      <c r="C67" s="76"/>
      <c r="D67" s="77" t="s">
        <v>148</v>
      </c>
      <c r="E67" s="72">
        <f>E60+E61+E62+E63+E64+E65+E66</f>
        <v>0</v>
      </c>
    </row>
  </sheetData>
  <mergeCells count="2">
    <mergeCell ref="D1:D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 attivo</vt:lpstr>
      <vt:lpstr>SP passivo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Rota</dc:creator>
  <cp:lastModifiedBy>Rossella Turco</cp:lastModifiedBy>
  <cp:lastPrinted>2021-04-30T09:30:36Z</cp:lastPrinted>
  <dcterms:created xsi:type="dcterms:W3CDTF">2015-06-05T18:19:34Z</dcterms:created>
  <dcterms:modified xsi:type="dcterms:W3CDTF">2021-05-25T06:28:10Z</dcterms:modified>
</cp:coreProperties>
</file>